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8540" yWindow="1600" windowWidth="25600" windowHeight="16060"/>
  </bookViews>
  <sheets>
    <sheet name="Totals" sheetId="1" r:id="rId1"/>
    <sheet name="Regular Season" sheetId="2" r:id="rId2"/>
    <sheet name="Playoff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J54" i="1"/>
  <c r="J42" i="3"/>
  <c r="J43" i="3"/>
  <c r="J53" i="1"/>
  <c r="J41" i="3"/>
  <c r="J52" i="1"/>
  <c r="J40" i="3"/>
  <c r="J51" i="1"/>
  <c r="J39" i="3"/>
  <c r="J48" i="1"/>
  <c r="J47" i="1"/>
  <c r="J46" i="1"/>
  <c r="J45" i="1"/>
  <c r="J44" i="1"/>
  <c r="J43" i="1"/>
  <c r="J42" i="1"/>
  <c r="J41" i="1"/>
  <c r="J40" i="1"/>
  <c r="J39" i="1"/>
  <c r="J40" i="2"/>
  <c r="J43" i="2"/>
  <c r="Q30" i="2"/>
  <c r="J44" i="2"/>
  <c r="J39" i="2"/>
  <c r="P30" i="2"/>
  <c r="R30" i="2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R30" i="1"/>
  <c r="Q30" i="1"/>
  <c r="P30" i="1"/>
  <c r="P7" i="3"/>
  <c r="Q7" i="3"/>
  <c r="R7" i="3"/>
  <c r="P14" i="3"/>
  <c r="Q14" i="3"/>
  <c r="R14" i="3"/>
  <c r="P14" i="2"/>
  <c r="Q14" i="2"/>
  <c r="R14" i="2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13" i="2"/>
  <c r="Q13" i="2"/>
  <c r="R13" i="2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P13" i="1"/>
  <c r="Q13" i="1"/>
  <c r="R13" i="1"/>
  <c r="P26" i="2"/>
  <c r="Q26" i="2"/>
  <c r="R26" i="2"/>
  <c r="P25" i="3"/>
  <c r="Q25" i="3"/>
  <c r="R25" i="3"/>
  <c r="P21" i="3"/>
  <c r="Q21" i="3"/>
  <c r="R21" i="3"/>
  <c r="P22" i="3"/>
  <c r="Q22" i="3"/>
  <c r="R22" i="3"/>
  <c r="P22" i="2"/>
  <c r="Q22" i="2"/>
  <c r="R22" i="2"/>
  <c r="P23" i="2"/>
  <c r="Q23" i="2"/>
  <c r="R23" i="2"/>
  <c r="J44" i="3"/>
  <c r="B45" i="3"/>
  <c r="C45" i="3"/>
  <c r="J45" i="3"/>
  <c r="D45" i="3"/>
  <c r="E45" i="3"/>
  <c r="F45" i="3"/>
  <c r="G45" i="3"/>
  <c r="H45" i="3"/>
  <c r="L45" i="3"/>
  <c r="B57" i="1"/>
  <c r="C57" i="1"/>
  <c r="J57" i="1"/>
  <c r="C8" i="1"/>
  <c r="R8" i="1"/>
  <c r="D8" i="1"/>
  <c r="Q8" i="1"/>
  <c r="P8" i="1"/>
  <c r="C7" i="1"/>
  <c r="E7" i="1"/>
  <c r="L7" i="1"/>
  <c r="R7" i="1"/>
  <c r="D7" i="1"/>
  <c r="H7" i="1"/>
  <c r="I7" i="1"/>
  <c r="J7" i="1"/>
  <c r="K7" i="1"/>
  <c r="Q7" i="1"/>
  <c r="P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E8" i="1"/>
  <c r="F8" i="1"/>
  <c r="G8" i="1"/>
  <c r="H8" i="1"/>
  <c r="I8" i="1"/>
  <c r="J8" i="1"/>
  <c r="K8" i="1"/>
  <c r="L8" i="1"/>
  <c r="M8" i="1"/>
  <c r="N8" i="1"/>
  <c r="B8" i="1"/>
  <c r="B7" i="1"/>
  <c r="F7" i="1"/>
  <c r="G7" i="1"/>
  <c r="M7" i="1"/>
  <c r="N7" i="1"/>
  <c r="P7" i="2"/>
  <c r="Q7" i="2"/>
  <c r="R7" i="2"/>
  <c r="L57" i="1"/>
  <c r="H57" i="1"/>
  <c r="G57" i="1"/>
  <c r="F57" i="1"/>
  <c r="E57" i="1"/>
  <c r="D57" i="1"/>
  <c r="D5" i="1"/>
  <c r="E5" i="1"/>
  <c r="P5" i="1"/>
  <c r="H5" i="1"/>
  <c r="I5" i="1"/>
  <c r="J5" i="1"/>
  <c r="K5" i="1"/>
  <c r="Q5" i="1"/>
  <c r="C5" i="1"/>
  <c r="L5" i="1"/>
  <c r="R5" i="1"/>
  <c r="D6" i="1"/>
  <c r="E6" i="1"/>
  <c r="P6" i="1"/>
  <c r="H6" i="1"/>
  <c r="J6" i="1"/>
  <c r="I6" i="1"/>
  <c r="K6" i="1"/>
  <c r="Q6" i="1"/>
  <c r="C6" i="1"/>
  <c r="L6" i="1"/>
  <c r="R6" i="1"/>
  <c r="P9" i="1"/>
  <c r="Q9" i="1"/>
  <c r="R9" i="1"/>
  <c r="P10" i="1"/>
  <c r="Q10" i="1"/>
  <c r="R10" i="1"/>
  <c r="P11" i="1"/>
  <c r="Q11" i="1"/>
  <c r="R11" i="1"/>
  <c r="P12" i="1"/>
  <c r="Q12" i="1"/>
  <c r="R12" i="1"/>
  <c r="C4" i="1"/>
  <c r="E4" i="1"/>
  <c r="L4" i="1"/>
  <c r="R4" i="1"/>
  <c r="D4" i="1"/>
  <c r="H4" i="1"/>
  <c r="I4" i="1"/>
  <c r="J4" i="1"/>
  <c r="K4" i="1"/>
  <c r="Q4" i="1"/>
  <c r="P4" i="1"/>
  <c r="J41" i="2"/>
  <c r="J42" i="2"/>
  <c r="J45" i="2"/>
  <c r="J46" i="2"/>
  <c r="J47" i="2"/>
  <c r="J48" i="2"/>
  <c r="P5" i="3"/>
  <c r="Q5" i="3"/>
  <c r="R5" i="3"/>
  <c r="P6" i="3"/>
  <c r="Q6" i="3"/>
  <c r="R6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3" i="3"/>
  <c r="Q23" i="3"/>
  <c r="R23" i="3"/>
  <c r="P24" i="3"/>
  <c r="Q24" i="3"/>
  <c r="R24" i="3"/>
  <c r="P26" i="3"/>
  <c r="Q26" i="3"/>
  <c r="R26" i="3"/>
  <c r="P27" i="3"/>
  <c r="Q27" i="3"/>
  <c r="R27" i="3"/>
  <c r="P28" i="3"/>
  <c r="Q28" i="3"/>
  <c r="R28" i="3"/>
  <c r="R4" i="3"/>
  <c r="Q4" i="3"/>
  <c r="P4" i="3"/>
  <c r="Q5" i="2"/>
  <c r="Q6" i="2"/>
  <c r="Q8" i="2"/>
  <c r="Q9" i="2"/>
  <c r="Q10" i="2"/>
  <c r="Q11" i="2"/>
  <c r="Q12" i="2"/>
  <c r="Q15" i="2"/>
  <c r="Q16" i="2"/>
  <c r="Q17" i="2"/>
  <c r="Q18" i="2"/>
  <c r="Q19" i="2"/>
  <c r="Q20" i="2"/>
  <c r="Q21" i="2"/>
  <c r="Q24" i="2"/>
  <c r="Q25" i="2"/>
  <c r="Q27" i="2"/>
  <c r="Q28" i="2"/>
  <c r="Q29" i="2"/>
  <c r="Q4" i="2"/>
  <c r="R8" i="2"/>
  <c r="R9" i="2"/>
  <c r="R10" i="2"/>
  <c r="R11" i="2"/>
  <c r="R12" i="2"/>
  <c r="R15" i="2"/>
  <c r="R16" i="2"/>
  <c r="R17" i="2"/>
  <c r="R18" i="2"/>
  <c r="R19" i="2"/>
  <c r="R20" i="2"/>
  <c r="R21" i="2"/>
  <c r="R24" i="2"/>
  <c r="R25" i="2"/>
  <c r="R27" i="2"/>
  <c r="R28" i="2"/>
  <c r="R29" i="2"/>
  <c r="R5" i="2"/>
  <c r="R6" i="2"/>
  <c r="R4" i="2"/>
  <c r="P5" i="2"/>
  <c r="P6" i="2"/>
  <c r="P8" i="2"/>
  <c r="P9" i="2"/>
  <c r="P10" i="2"/>
  <c r="P11" i="2"/>
  <c r="P12" i="2"/>
  <c r="P15" i="2"/>
  <c r="P16" i="2"/>
  <c r="P17" i="2"/>
  <c r="P18" i="2"/>
  <c r="P19" i="2"/>
  <c r="P20" i="2"/>
  <c r="P21" i="2"/>
  <c r="P24" i="2"/>
  <c r="P25" i="2"/>
  <c r="P27" i="2"/>
  <c r="P28" i="2"/>
  <c r="P29" i="2"/>
  <c r="P4" i="2"/>
  <c r="L55" i="2"/>
  <c r="C55" i="2"/>
  <c r="B55" i="2"/>
  <c r="J55" i="2"/>
  <c r="H55" i="2"/>
  <c r="G55" i="2"/>
  <c r="F55" i="2"/>
  <c r="E55" i="2"/>
  <c r="D55" i="2"/>
  <c r="B5" i="1"/>
  <c r="F5" i="1"/>
  <c r="G5" i="1"/>
  <c r="M5" i="1"/>
  <c r="N5" i="1"/>
  <c r="B6" i="1"/>
  <c r="F6" i="1"/>
  <c r="G6" i="1"/>
  <c r="M6" i="1"/>
  <c r="N6" i="1"/>
  <c r="F4" i="1"/>
  <c r="G4" i="1"/>
  <c r="M4" i="1"/>
  <c r="N4" i="1"/>
  <c r="B4" i="1"/>
</calcChain>
</file>

<file path=xl/sharedStrings.xml><?xml version="1.0" encoding="utf-8"?>
<sst xmlns="http://schemas.openxmlformats.org/spreadsheetml/2006/main" count="345" uniqueCount="107">
  <si>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Arial"/>
        <family val="2"/>
      </rPr>
      <t>bold</t>
    </r>
    <r>
      <rPr>
        <sz val="11"/>
        <color theme="1"/>
        <rFont val="Calibri"/>
        <family val="2"/>
        <scheme val="minor"/>
      </rPr>
      <t>)</t>
    </r>
  </si>
  <si>
    <t>PLAYER</t>
  </si>
  <si>
    <t>G</t>
  </si>
  <si>
    <t>PA</t>
  </si>
  <si>
    <t>AB</t>
  </si>
  <si>
    <t>H</t>
  </si>
  <si>
    <t>R</t>
  </si>
  <si>
    <t>RBI</t>
  </si>
  <si>
    <t>1B</t>
  </si>
  <si>
    <t>2B</t>
  </si>
  <si>
    <t>3B</t>
  </si>
  <si>
    <t>HR</t>
  </si>
  <si>
    <t>BB</t>
  </si>
  <si>
    <t>SAC</t>
  </si>
  <si>
    <t>HBP</t>
  </si>
  <si>
    <t>K</t>
  </si>
  <si>
    <t>AVG</t>
  </si>
  <si>
    <t>SLG.%</t>
  </si>
  <si>
    <t>OB%</t>
  </si>
  <si>
    <t>STEVE ANDERSON</t>
  </si>
  <si>
    <t>BRADLEY AULICK</t>
  </si>
  <si>
    <t>RYAN BENNETT</t>
  </si>
  <si>
    <t>KEANDRE BUCKHAM</t>
  </si>
  <si>
    <t>BRIAN CARROLL</t>
  </si>
  <si>
    <t>MIKE CARROLL</t>
  </si>
  <si>
    <t>TIM CURA</t>
  </si>
  <si>
    <t>MIKE DOWNEY</t>
  </si>
  <si>
    <t>MIKE FIGUEROA</t>
  </si>
  <si>
    <t>SHAWN HANEY</t>
  </si>
  <si>
    <t>MARK HORNE</t>
  </si>
  <si>
    <t>DAVE KIBLER</t>
  </si>
  <si>
    <t>WILLIE LIN</t>
  </si>
  <si>
    <t>CRAIG MONTGOMERY</t>
  </si>
  <si>
    <t>STEVE MONTGOMERY</t>
  </si>
  <si>
    <t>JAN MURRAY</t>
  </si>
  <si>
    <t>MITCH RUOFF</t>
  </si>
  <si>
    <t>JOE SCALIA</t>
  </si>
  <si>
    <t>JOSH SHANNON</t>
  </si>
  <si>
    <t>LAIRD TOWNSEND</t>
  </si>
  <si>
    <t>GREG WILLIAMS</t>
  </si>
  <si>
    <t>PITCHING</t>
  </si>
  <si>
    <t>IP</t>
  </si>
  <si>
    <t>W</t>
  </si>
  <si>
    <t>L</t>
  </si>
  <si>
    <t>SV</t>
  </si>
  <si>
    <t>Excludes BB/K during playoffs</t>
  </si>
  <si>
    <t>TEAM TOTALS</t>
  </si>
  <si>
    <t>LOB</t>
  </si>
  <si>
    <t>RESULT</t>
  </si>
  <si>
    <t>Result</t>
  </si>
  <si>
    <t>WP</t>
  </si>
  <si>
    <t>GWRBI</t>
  </si>
  <si>
    <t>PLAYOFFS</t>
  </si>
  <si>
    <t>Totals</t>
  </si>
  <si>
    <t>BVBC SOFTBALL STATISTICS 2017-- TOTALS</t>
  </si>
  <si>
    <t>BVBC SOFTBALL STATISTICS 2017-- REGULAR SEASON</t>
  </si>
  <si>
    <t>BVBC SOFTBALL STATISTICS 2017-- PLAYOFFS</t>
  </si>
  <si>
    <t>Vs. Goshen 5-4</t>
  </si>
  <si>
    <t>W, 20-15</t>
  </si>
  <si>
    <t>Vs. Aldersgate 5-17</t>
  </si>
  <si>
    <t>Vs. Goshen 5-18</t>
  </si>
  <si>
    <t>Vs. ELCA 5-23</t>
  </si>
  <si>
    <t>Vs. ELCA 6-8</t>
  </si>
  <si>
    <t>Vs. Aldersgate 6-14</t>
  </si>
  <si>
    <t>Vs. Trinity 6-21</t>
  </si>
  <si>
    <t>BEN MURRAY</t>
  </si>
  <si>
    <t>BRANDON ONTJES</t>
  </si>
  <si>
    <t>JOSH SCHILDT</t>
  </si>
  <si>
    <t>RYAN FIGUEROA-PARSONS</t>
  </si>
  <si>
    <t>JACK GONSER</t>
  </si>
  <si>
    <t>MIKE O'HARA</t>
  </si>
  <si>
    <t>HORNE</t>
  </si>
  <si>
    <t>SHANNON</t>
  </si>
  <si>
    <t>L, 11-4 (Forfeit)</t>
  </si>
  <si>
    <t>W, 14-4</t>
  </si>
  <si>
    <t>RUOFF</t>
  </si>
  <si>
    <t>W, 18-5</t>
  </si>
  <si>
    <t>Vs. Elam 5-22&gt; 6-29</t>
  </si>
  <si>
    <t>Vs. Trinity 5-11&gt; 6-15</t>
  </si>
  <si>
    <t>Vs. Elam 5-30&gt; 6-12(5 inning)</t>
  </si>
  <si>
    <t>W, 8-5</t>
  </si>
  <si>
    <t>W, 7-6</t>
  </si>
  <si>
    <t>TOWNSEND</t>
  </si>
  <si>
    <t>FIGUEROA, M</t>
  </si>
  <si>
    <t>DOWNEY</t>
  </si>
  <si>
    <t>W, (Forfeit)</t>
  </si>
  <si>
    <t>L, 6-7</t>
  </si>
  <si>
    <t>W, 11-3</t>
  </si>
  <si>
    <t>N/A</t>
  </si>
  <si>
    <t>Record: 8-2</t>
  </si>
  <si>
    <t>BENNETT</t>
  </si>
  <si>
    <t>Vs. Goshen 7-11-17</t>
  </si>
  <si>
    <t>L, 28-15</t>
  </si>
  <si>
    <t>Vs. Elam 7-12-17</t>
  </si>
  <si>
    <t>W, 15-4</t>
  </si>
  <si>
    <t>Horne</t>
  </si>
  <si>
    <t>Schildt</t>
  </si>
  <si>
    <t>Vs. ELCA 7-19-17</t>
  </si>
  <si>
    <t>W, 8-4</t>
  </si>
  <si>
    <t>Ruoff</t>
  </si>
  <si>
    <t>Vs. Goshen 7-24/25-17</t>
  </si>
  <si>
    <t>W, 15-14</t>
  </si>
  <si>
    <t>Shannon</t>
  </si>
  <si>
    <t>Vs. Trinity 7-25-2017</t>
  </si>
  <si>
    <t>L, 10-6</t>
  </si>
  <si>
    <t>Record: 3-2</t>
  </si>
  <si>
    <t>Record: 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</si>
</sst>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49" fontId="2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164" fontId="2" fillId="0" borderId="0" xfId="0" applyNumberFormat="1" applyFont="1"/>
    <xf numFmtId="0" fontId="0" fillId="0" borderId="0" xfId="0" applyAlignment="1">
      <alignment wrapText="1"/>
    </xf>
  </cellXfs>
  <cellStyles count="12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57" builtinId="8" hidden="1"/>
    <cellStyle name="Hyperlink" xfId="4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9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="115" zoomScaleNormal="115" zoomScalePageLayoutView="115" workbookViewId="0">
      <pane ySplit="2" topLeftCell="A3" activePane="bottomLeft" state="frozen"/>
      <selection pane="bottomLeft" activeCell="J34" sqref="J34"/>
    </sheetView>
  </sheetViews>
  <sheetFormatPr baseColWidth="10" defaultColWidth="8.83203125" defaultRowHeight="14" x14ac:dyDescent="0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54</v>
      </c>
      <c r="P1" s="2"/>
      <c r="Q1" s="2"/>
      <c r="R1" s="2"/>
    </row>
    <row r="2" spans="1:18">
      <c r="A2" s="1" t="s">
        <v>0</v>
      </c>
      <c r="P2" s="2"/>
      <c r="Q2" s="2"/>
      <c r="R2" s="2"/>
    </row>
    <row r="3" spans="1:1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>
      <c r="A4" s="19" t="s">
        <v>19</v>
      </c>
      <c r="B4" s="5">
        <f>SUM('Regular Season:Playoffs'!B4)</f>
        <v>0</v>
      </c>
      <c r="C4" s="5">
        <f>SUM('Regular Season:Playoffs'!C4)</f>
        <v>0</v>
      </c>
      <c r="D4" s="5">
        <f>SUM('Regular Season:Playoffs'!D4)</f>
        <v>0</v>
      </c>
      <c r="E4" s="5">
        <f>SUM('Regular Season:Playoffs'!E4)</f>
        <v>0</v>
      </c>
      <c r="F4" s="5">
        <f>SUM('Regular Season:Playoffs'!F4)</f>
        <v>0</v>
      </c>
      <c r="G4" s="5">
        <f>SUM('Regular Season:Playoffs'!G4)</f>
        <v>0</v>
      </c>
      <c r="H4" s="5">
        <f>SUM('Regular Season:Playoffs'!H4)</f>
        <v>0</v>
      </c>
      <c r="I4" s="5">
        <f>SUM('Regular Season:Playoffs'!I4)</f>
        <v>0</v>
      </c>
      <c r="J4" s="5">
        <f>SUM('Regular Season:Playoffs'!J4)</f>
        <v>0</v>
      </c>
      <c r="K4" s="5">
        <f>SUM('Regular Season:Playoffs'!K4)</f>
        <v>0</v>
      </c>
      <c r="L4" s="5">
        <f>SUM('Regular Season:Playoffs'!L4)</f>
        <v>0</v>
      </c>
      <c r="M4" s="5">
        <f>SUM('Regular Season:Playoffs'!M4)</f>
        <v>0</v>
      </c>
      <c r="N4" s="5">
        <f>SUM('Regular Season:Playoffs'!N4)</f>
        <v>0</v>
      </c>
      <c r="O4" s="3"/>
      <c r="P4" s="6" t="str">
        <f>IF(D4=0,"",E4/D4)</f>
        <v/>
      </c>
      <c r="Q4" s="6" t="str">
        <f>IF(D4=0,"",(H4+I4*2+J4*3+K4*4)/D4)</f>
        <v/>
      </c>
      <c r="R4" s="6" t="str">
        <f>IF(C4=0,"",(E4+L4)/C4)</f>
        <v/>
      </c>
    </row>
    <row r="5" spans="1:18">
      <c r="A5" t="s">
        <v>20</v>
      </c>
      <c r="B5" s="5">
        <f>SUM('Regular Season:Playoffs'!B5)</f>
        <v>0</v>
      </c>
      <c r="C5" s="5">
        <f>SUM('Regular Season:Playoffs'!C5)</f>
        <v>0</v>
      </c>
      <c r="D5" s="5">
        <f>SUM('Regular Season:Playoffs'!D5)</f>
        <v>0</v>
      </c>
      <c r="E5" s="5">
        <f>SUM('Regular Season:Playoffs'!E5)</f>
        <v>0</v>
      </c>
      <c r="F5" s="5">
        <f>SUM('Regular Season:Playoffs'!F5)</f>
        <v>0</v>
      </c>
      <c r="G5" s="5">
        <f>SUM('Regular Season:Playoffs'!G5)</f>
        <v>0</v>
      </c>
      <c r="H5" s="5">
        <f>SUM('Regular Season:Playoffs'!H5)</f>
        <v>0</v>
      </c>
      <c r="I5" s="5">
        <f>SUM('Regular Season:Playoffs'!I5)</f>
        <v>0</v>
      </c>
      <c r="J5" s="5">
        <f>SUM('Regular Season:Playoffs'!J5)</f>
        <v>0</v>
      </c>
      <c r="K5" s="5">
        <f>SUM('Regular Season:Playoffs'!K5)</f>
        <v>0</v>
      </c>
      <c r="L5" s="5">
        <f>SUM('Regular Season:Playoffs'!L5)</f>
        <v>0</v>
      </c>
      <c r="M5" s="5">
        <f>SUM('Regular Season:Playoffs'!M5)</f>
        <v>0</v>
      </c>
      <c r="N5" s="5">
        <f>SUM('Regular Season:Playoffs'!N5)</f>
        <v>0</v>
      </c>
      <c r="O5" s="5"/>
      <c r="P5" s="6" t="str">
        <f t="shared" ref="P5:P12" si="0">IF(D5=0,"",E5/D5)</f>
        <v/>
      </c>
      <c r="Q5" s="6" t="str">
        <f t="shared" ref="Q5:Q12" si="1">IF(D5=0,"",(H5+I5*2+J5*3+K5*4)/D5)</f>
        <v/>
      </c>
      <c r="R5" s="6" t="str">
        <f t="shared" ref="R5:R12" si="2">IF(C5=0,"",(E5+L5)/C5)</f>
        <v/>
      </c>
    </row>
    <row r="6" spans="1:18">
      <c r="A6" t="s">
        <v>21</v>
      </c>
      <c r="B6" s="5">
        <f>SUM('Regular Season:Playoffs'!B6)</f>
        <v>12</v>
      </c>
      <c r="C6" s="5">
        <f>SUM('Regular Season:Playoffs'!C6)</f>
        <v>49</v>
      </c>
      <c r="D6" s="5">
        <f>SUM('Regular Season:Playoffs'!D6)</f>
        <v>47</v>
      </c>
      <c r="E6" s="5">
        <f>SUM('Regular Season:Playoffs'!E6)</f>
        <v>20</v>
      </c>
      <c r="F6" s="5">
        <f>SUM('Regular Season:Playoffs'!F6)</f>
        <v>15</v>
      </c>
      <c r="G6" s="5">
        <f>SUM('Regular Season:Playoffs'!G6)</f>
        <v>2</v>
      </c>
      <c r="H6" s="5">
        <f>SUM('Regular Season:Playoffs'!H6)</f>
        <v>17</v>
      </c>
      <c r="I6" s="5">
        <f>SUM('Regular Season:Playoffs'!I6)</f>
        <v>2</v>
      </c>
      <c r="J6" s="5">
        <f>SUM('Regular Season:Playoffs'!J6)</f>
        <v>0</v>
      </c>
      <c r="K6" s="5">
        <f>SUM('Regular Season:Playoffs'!K6)</f>
        <v>0</v>
      </c>
      <c r="L6" s="5">
        <f>SUM('Regular Season:Playoffs'!L6)</f>
        <v>1</v>
      </c>
      <c r="M6" s="5">
        <f>SUM('Regular Season:Playoffs'!M6)</f>
        <v>1</v>
      </c>
      <c r="N6" s="5">
        <f>SUM('Regular Season:Playoffs'!N6)</f>
        <v>0</v>
      </c>
      <c r="O6" s="5"/>
      <c r="P6" s="6">
        <f t="shared" si="0"/>
        <v>0.42553191489361702</v>
      </c>
      <c r="Q6" s="6">
        <f t="shared" si="1"/>
        <v>0.44680851063829785</v>
      </c>
      <c r="R6" s="6">
        <f t="shared" si="2"/>
        <v>0.42857142857142855</v>
      </c>
    </row>
    <row r="7" spans="1:18">
      <c r="A7" t="s">
        <v>22</v>
      </c>
      <c r="B7" s="5">
        <f>SUM('Regular Season:Playoffs'!B7)</f>
        <v>6</v>
      </c>
      <c r="C7" s="5">
        <f>SUM('Regular Season:Playoffs'!C7)</f>
        <v>22</v>
      </c>
      <c r="D7" s="5">
        <f>SUM('Regular Season:Playoffs'!D7)</f>
        <v>16</v>
      </c>
      <c r="E7" s="5">
        <f>SUM('Regular Season:Playoffs'!E7)</f>
        <v>6</v>
      </c>
      <c r="F7" s="5">
        <f>SUM('Regular Season:Playoffs'!F7)</f>
        <v>5</v>
      </c>
      <c r="G7" s="5">
        <f>SUM('Regular Season:Playoffs'!G7)</f>
        <v>3</v>
      </c>
      <c r="H7" s="5">
        <f>SUM('Regular Season:Playoffs'!H7)</f>
        <v>6</v>
      </c>
      <c r="I7" s="5">
        <f>SUM('Regular Season:Playoffs'!I7)</f>
        <v>0</v>
      </c>
      <c r="J7" s="5">
        <f>SUM('Regular Season:Playoffs'!J7)</f>
        <v>0</v>
      </c>
      <c r="K7" s="5">
        <f>SUM('Regular Season:Playoffs'!K7)</f>
        <v>0</v>
      </c>
      <c r="L7" s="5">
        <f>SUM('Regular Season:Playoffs'!L7)</f>
        <v>6</v>
      </c>
      <c r="M7" s="5">
        <f>SUM('Regular Season:Playoffs'!M7)</f>
        <v>0</v>
      </c>
      <c r="N7" s="5">
        <f>SUM('Regular Season:Playoffs'!N7)</f>
        <v>0</v>
      </c>
      <c r="O7" s="5"/>
      <c r="P7" s="6">
        <f t="shared" si="0"/>
        <v>0.375</v>
      </c>
      <c r="Q7" s="6">
        <f t="shared" si="1"/>
        <v>0.375</v>
      </c>
      <c r="R7" s="6">
        <f t="shared" si="2"/>
        <v>0.54545454545454541</v>
      </c>
    </row>
    <row r="8" spans="1:18">
      <c r="A8" t="s">
        <v>23</v>
      </c>
      <c r="B8" s="5">
        <f>SUM('Regular Season:Playoffs'!B8)</f>
        <v>0</v>
      </c>
      <c r="C8" s="5">
        <f>SUM('Regular Season:Playoffs'!C8)</f>
        <v>0</v>
      </c>
      <c r="D8" s="5">
        <f>SUM('Regular Season:Playoffs'!D8)</f>
        <v>0</v>
      </c>
      <c r="E8" s="5">
        <f>SUM('Regular Season:Playoffs'!E8)</f>
        <v>0</v>
      </c>
      <c r="F8" s="5">
        <f>SUM('Regular Season:Playoffs'!F8)</f>
        <v>0</v>
      </c>
      <c r="G8" s="5">
        <f>SUM('Regular Season:Playoffs'!G8)</f>
        <v>0</v>
      </c>
      <c r="H8" s="5">
        <f>SUM('Regular Season:Playoffs'!H8)</f>
        <v>0</v>
      </c>
      <c r="I8" s="5">
        <f>SUM('Regular Season:Playoffs'!I8)</f>
        <v>0</v>
      </c>
      <c r="J8" s="5">
        <f>SUM('Regular Season:Playoffs'!J8)</f>
        <v>0</v>
      </c>
      <c r="K8" s="5">
        <f>SUM('Regular Season:Playoffs'!K8)</f>
        <v>0</v>
      </c>
      <c r="L8" s="5">
        <f>SUM('Regular Season:Playoffs'!L8)</f>
        <v>0</v>
      </c>
      <c r="M8" s="5">
        <f>SUM('Regular Season:Playoffs'!M8)</f>
        <v>0</v>
      </c>
      <c r="N8" s="5">
        <f>SUM('Regular Season:Playoffs'!N8)</f>
        <v>0</v>
      </c>
      <c r="O8" s="5"/>
      <c r="P8" s="6" t="str">
        <f t="shared" si="0"/>
        <v/>
      </c>
      <c r="Q8" s="6" t="str">
        <f t="shared" si="1"/>
        <v/>
      </c>
      <c r="R8" s="6" t="str">
        <f t="shared" si="2"/>
        <v/>
      </c>
    </row>
    <row r="9" spans="1:18">
      <c r="A9" t="s">
        <v>24</v>
      </c>
      <c r="B9" s="5">
        <f>SUM('Regular Season:Playoffs'!B9)</f>
        <v>10</v>
      </c>
      <c r="C9" s="5">
        <f>SUM('Regular Season:Playoffs'!C9)</f>
        <v>41</v>
      </c>
      <c r="D9" s="5">
        <f>SUM('Regular Season:Playoffs'!D9)</f>
        <v>39</v>
      </c>
      <c r="E9" s="5">
        <f>SUM('Regular Season:Playoffs'!E9)</f>
        <v>22</v>
      </c>
      <c r="F9" s="5">
        <f>SUM('Regular Season:Playoffs'!F9)</f>
        <v>13</v>
      </c>
      <c r="G9" s="5">
        <f>SUM('Regular Season:Playoffs'!G9)</f>
        <v>11</v>
      </c>
      <c r="H9" s="5">
        <f>SUM('Regular Season:Playoffs'!H9)</f>
        <v>18</v>
      </c>
      <c r="I9" s="5">
        <f>SUM('Regular Season:Playoffs'!I9)</f>
        <v>3</v>
      </c>
      <c r="J9" s="5">
        <f>SUM('Regular Season:Playoffs'!J9)</f>
        <v>1</v>
      </c>
      <c r="K9" s="5">
        <f>SUM('Regular Season:Playoffs'!K9)</f>
        <v>0</v>
      </c>
      <c r="L9" s="5">
        <f>SUM('Regular Season:Playoffs'!L9)</f>
        <v>2</v>
      </c>
      <c r="M9" s="5">
        <f>SUM('Regular Season:Playoffs'!M9)</f>
        <v>0</v>
      </c>
      <c r="N9" s="5">
        <f>SUM('Regular Season:Playoffs'!N9)</f>
        <v>0</v>
      </c>
      <c r="O9" s="5"/>
      <c r="P9" s="6">
        <f t="shared" si="0"/>
        <v>0.5641025641025641</v>
      </c>
      <c r="Q9" s="6">
        <f t="shared" si="1"/>
        <v>0.69230769230769229</v>
      </c>
      <c r="R9" s="6">
        <f t="shared" si="2"/>
        <v>0.58536585365853655</v>
      </c>
    </row>
    <row r="10" spans="1:18">
      <c r="A10" t="s">
        <v>25</v>
      </c>
      <c r="B10" s="5">
        <f>SUM('Regular Season:Playoffs'!B10)</f>
        <v>11</v>
      </c>
      <c r="C10" s="5">
        <f>SUM('Regular Season:Playoffs'!C10)</f>
        <v>33</v>
      </c>
      <c r="D10" s="5">
        <f>SUM('Regular Season:Playoffs'!D10)</f>
        <v>30</v>
      </c>
      <c r="E10" s="5">
        <f>SUM('Regular Season:Playoffs'!E10)</f>
        <v>15</v>
      </c>
      <c r="F10" s="5">
        <f>SUM('Regular Season:Playoffs'!F10)</f>
        <v>10</v>
      </c>
      <c r="G10" s="5">
        <f>SUM('Regular Season:Playoffs'!G10)</f>
        <v>5</v>
      </c>
      <c r="H10" s="5">
        <f>SUM('Regular Season:Playoffs'!H10)</f>
        <v>13</v>
      </c>
      <c r="I10" s="5">
        <f>SUM('Regular Season:Playoffs'!I10)</f>
        <v>2</v>
      </c>
      <c r="J10" s="5">
        <f>SUM('Regular Season:Playoffs'!J10)</f>
        <v>0</v>
      </c>
      <c r="K10" s="5">
        <f>SUM('Regular Season:Playoffs'!K10)</f>
        <v>0</v>
      </c>
      <c r="L10" s="5">
        <f>SUM('Regular Season:Playoffs'!L10)</f>
        <v>3</v>
      </c>
      <c r="M10" s="5">
        <f>SUM('Regular Season:Playoffs'!M10)</f>
        <v>0</v>
      </c>
      <c r="N10" s="5">
        <f>SUM('Regular Season:Playoffs'!N10)</f>
        <v>0</v>
      </c>
      <c r="O10" s="5"/>
      <c r="P10" s="6">
        <f t="shared" si="0"/>
        <v>0.5</v>
      </c>
      <c r="Q10" s="6">
        <f t="shared" si="1"/>
        <v>0.56666666666666665</v>
      </c>
      <c r="R10" s="6">
        <f t="shared" si="2"/>
        <v>0.54545454545454541</v>
      </c>
    </row>
    <row r="11" spans="1:18">
      <c r="A11" t="s">
        <v>26</v>
      </c>
      <c r="B11" s="5">
        <f>SUM('Regular Season:Playoffs'!B11)</f>
        <v>12</v>
      </c>
      <c r="C11" s="5">
        <f>SUM('Regular Season:Playoffs'!C11)</f>
        <v>40</v>
      </c>
      <c r="D11" s="5">
        <f>SUM('Regular Season:Playoffs'!D11)</f>
        <v>40</v>
      </c>
      <c r="E11" s="5">
        <f>SUM('Regular Season:Playoffs'!E11)</f>
        <v>25</v>
      </c>
      <c r="F11" s="5">
        <f>SUM('Regular Season:Playoffs'!F11)</f>
        <v>8</v>
      </c>
      <c r="G11" s="5">
        <f>SUM('Regular Season:Playoffs'!G11)</f>
        <v>19</v>
      </c>
      <c r="H11" s="5">
        <f>SUM('Regular Season:Playoffs'!H11)</f>
        <v>17</v>
      </c>
      <c r="I11" s="5">
        <f>SUM('Regular Season:Playoffs'!I11)</f>
        <v>3</v>
      </c>
      <c r="J11" s="5">
        <f>SUM('Regular Season:Playoffs'!J11)</f>
        <v>1</v>
      </c>
      <c r="K11" s="5">
        <f>SUM('Regular Season:Playoffs'!K11)</f>
        <v>4</v>
      </c>
      <c r="L11" s="5">
        <f>SUM('Regular Season:Playoffs'!L11)</f>
        <v>0</v>
      </c>
      <c r="M11" s="5">
        <f>SUM('Regular Season:Playoffs'!M11)</f>
        <v>0</v>
      </c>
      <c r="N11" s="5">
        <f>SUM('Regular Season:Playoffs'!N11)</f>
        <v>0</v>
      </c>
      <c r="O11" s="5"/>
      <c r="P11" s="6">
        <f t="shared" si="0"/>
        <v>0.625</v>
      </c>
      <c r="Q11" s="6">
        <f t="shared" si="1"/>
        <v>1.05</v>
      </c>
      <c r="R11" s="6">
        <f t="shared" si="2"/>
        <v>0.625</v>
      </c>
    </row>
    <row r="12" spans="1:18">
      <c r="A12" t="s">
        <v>27</v>
      </c>
      <c r="B12" s="5">
        <f>SUM('Regular Season:Playoffs'!B12)</f>
        <v>11</v>
      </c>
      <c r="C12" s="5">
        <f>SUM('Regular Season:Playoffs'!C12)</f>
        <v>36</v>
      </c>
      <c r="D12" s="5">
        <f>SUM('Regular Season:Playoffs'!D12)</f>
        <v>36</v>
      </c>
      <c r="E12" s="5">
        <f>SUM('Regular Season:Playoffs'!E12)</f>
        <v>26</v>
      </c>
      <c r="F12" s="5">
        <f>SUM('Regular Season:Playoffs'!F12)</f>
        <v>14</v>
      </c>
      <c r="G12" s="5">
        <f>SUM('Regular Season:Playoffs'!G12)</f>
        <v>13</v>
      </c>
      <c r="H12" s="5">
        <f>SUM('Regular Season:Playoffs'!H12)</f>
        <v>18</v>
      </c>
      <c r="I12" s="5">
        <f>SUM('Regular Season:Playoffs'!I12)</f>
        <v>4</v>
      </c>
      <c r="J12" s="5">
        <f>SUM('Regular Season:Playoffs'!J12)</f>
        <v>2</v>
      </c>
      <c r="K12" s="5">
        <f>SUM('Regular Season:Playoffs'!K12)</f>
        <v>2</v>
      </c>
      <c r="L12" s="5">
        <f>SUM('Regular Season:Playoffs'!L12)</f>
        <v>0</v>
      </c>
      <c r="M12" s="5">
        <f>SUM('Regular Season:Playoffs'!M12)</f>
        <v>0</v>
      </c>
      <c r="N12" s="5">
        <f>SUM('Regular Season:Playoffs'!N12)</f>
        <v>0</v>
      </c>
      <c r="O12" s="5"/>
      <c r="P12" s="6">
        <f t="shared" si="0"/>
        <v>0.72222222222222221</v>
      </c>
      <c r="Q12" s="6">
        <f t="shared" si="1"/>
        <v>1.1111111111111112</v>
      </c>
      <c r="R12" s="6">
        <f t="shared" si="2"/>
        <v>0.72222222222222221</v>
      </c>
    </row>
    <row r="13" spans="1:18">
      <c r="A13" s="20" t="s">
        <v>68</v>
      </c>
      <c r="B13" s="5">
        <f>SUM('Regular Season:Playoffs'!B13)</f>
        <v>2</v>
      </c>
      <c r="C13" s="5">
        <f>SUM('Regular Season:Playoffs'!C13)</f>
        <v>7</v>
      </c>
      <c r="D13" s="5">
        <f>SUM('Regular Season:Playoffs'!D13)</f>
        <v>7</v>
      </c>
      <c r="E13" s="5">
        <f>SUM('Regular Season:Playoffs'!E13)</f>
        <v>5</v>
      </c>
      <c r="F13" s="5">
        <f>SUM('Regular Season:Playoffs'!F13)</f>
        <v>3</v>
      </c>
      <c r="G13" s="5">
        <f>SUM('Regular Season:Playoffs'!G13)</f>
        <v>0</v>
      </c>
      <c r="H13" s="5">
        <f>SUM('Regular Season:Playoffs'!H13)</f>
        <v>5</v>
      </c>
      <c r="I13" s="5">
        <f>SUM('Regular Season:Playoffs'!I13)</f>
        <v>0</v>
      </c>
      <c r="J13" s="5">
        <f>SUM('Regular Season:Playoffs'!J13)</f>
        <v>0</v>
      </c>
      <c r="K13" s="5">
        <f>SUM('Regular Season:Playoffs'!K13)</f>
        <v>0</v>
      </c>
      <c r="L13" s="5">
        <f>SUM('Regular Season:Playoffs'!L13)</f>
        <v>0</v>
      </c>
      <c r="M13" s="5">
        <f>SUM('Regular Season:Playoffs'!M13)</f>
        <v>0</v>
      </c>
      <c r="N13" s="5">
        <f>SUM('Regular Season:Playoffs'!N13)</f>
        <v>0</v>
      </c>
      <c r="O13" s="5"/>
      <c r="P13" s="6">
        <f t="shared" ref="P13" si="3">IF(D13=0,"",E13/D13)</f>
        <v>0.7142857142857143</v>
      </c>
      <c r="Q13" s="6">
        <f t="shared" ref="Q13" si="4">IF(D13=0,"",(H13+I13*2+J13*3+K13*4)/D13)</f>
        <v>0.7142857142857143</v>
      </c>
      <c r="R13" s="6">
        <f t="shared" ref="R13" si="5">IF(C13=0,"",(E13+L13)/C13)</f>
        <v>0.7142857142857143</v>
      </c>
    </row>
    <row r="14" spans="1:18">
      <c r="A14" s="20" t="s">
        <v>69</v>
      </c>
      <c r="B14" s="5">
        <f>SUM('Regular Season:Playoffs'!B14)</f>
        <v>5</v>
      </c>
      <c r="C14" s="5">
        <f>SUM('Regular Season:Playoffs'!C14)</f>
        <v>17</v>
      </c>
      <c r="D14" s="5">
        <f>SUM('Regular Season:Playoffs'!D14)</f>
        <v>16</v>
      </c>
      <c r="E14" s="5">
        <f>SUM('Regular Season:Playoffs'!E14)</f>
        <v>11</v>
      </c>
      <c r="F14" s="5">
        <f>SUM('Regular Season:Playoffs'!F14)</f>
        <v>7</v>
      </c>
      <c r="G14" s="5">
        <f>SUM('Regular Season:Playoffs'!G14)</f>
        <v>4</v>
      </c>
      <c r="H14" s="5">
        <f>SUM('Regular Season:Playoffs'!H14)</f>
        <v>10</v>
      </c>
      <c r="I14" s="5">
        <f>SUM('Regular Season:Playoffs'!I14)</f>
        <v>0</v>
      </c>
      <c r="J14" s="5">
        <f>SUM('Regular Season:Playoffs'!J14)</f>
        <v>0</v>
      </c>
      <c r="K14" s="5">
        <f>SUM('Regular Season:Playoffs'!K14)</f>
        <v>0</v>
      </c>
      <c r="L14" s="5">
        <f>SUM('Regular Season:Playoffs'!L14)</f>
        <v>1</v>
      </c>
      <c r="M14" s="5">
        <f>SUM('Regular Season:Playoffs'!M14)</f>
        <v>0</v>
      </c>
      <c r="N14" s="5">
        <f>SUM('Regular Season:Playoffs'!N14)</f>
        <v>0</v>
      </c>
      <c r="O14" s="5"/>
      <c r="P14" s="6">
        <f t="shared" ref="P14" si="6">IF(D14=0,"",E14/D14)</f>
        <v>0.6875</v>
      </c>
      <c r="Q14" s="6">
        <f t="shared" ref="Q14" si="7">IF(D14=0,"",(H14+I14*2+J14*3+K14*4)/D14)</f>
        <v>0.625</v>
      </c>
      <c r="R14" s="6">
        <f t="shared" ref="R14" si="8">IF(C14=0,"",(E14+L14)/C14)</f>
        <v>0.70588235294117652</v>
      </c>
    </row>
    <row r="15" spans="1:18">
      <c r="A15" t="s">
        <v>28</v>
      </c>
      <c r="B15" s="5">
        <f>SUM('Regular Season:Playoffs'!B15)</f>
        <v>0</v>
      </c>
      <c r="C15" s="5">
        <f>SUM('Regular Season:Playoffs'!C15)</f>
        <v>0</v>
      </c>
      <c r="D15" s="5">
        <f>SUM('Regular Season:Playoffs'!D15)</f>
        <v>0</v>
      </c>
      <c r="E15" s="5">
        <f>SUM('Regular Season:Playoffs'!E15)</f>
        <v>0</v>
      </c>
      <c r="F15" s="5">
        <f>SUM('Regular Season:Playoffs'!F15)</f>
        <v>0</v>
      </c>
      <c r="G15" s="5">
        <f>SUM('Regular Season:Playoffs'!G15)</f>
        <v>0</v>
      </c>
      <c r="H15" s="5">
        <f>SUM('Regular Season:Playoffs'!H15)</f>
        <v>0</v>
      </c>
      <c r="I15" s="5">
        <f>SUM('Regular Season:Playoffs'!I15)</f>
        <v>0</v>
      </c>
      <c r="J15" s="5">
        <f>SUM('Regular Season:Playoffs'!J15)</f>
        <v>0</v>
      </c>
      <c r="K15" s="5">
        <f>SUM('Regular Season:Playoffs'!K15)</f>
        <v>0</v>
      </c>
      <c r="L15" s="5">
        <f>SUM('Regular Season:Playoffs'!L15)</f>
        <v>0</v>
      </c>
      <c r="M15" s="5">
        <f>SUM('Regular Season:Playoffs'!M15)</f>
        <v>0</v>
      </c>
      <c r="N15" s="5">
        <f>SUM('Regular Season:Playoffs'!N15)</f>
        <v>0</v>
      </c>
      <c r="O15" s="5"/>
      <c r="P15" s="6" t="str">
        <f t="shared" ref="P15:P29" si="9">IF(D15=0,"",E15/D15)</f>
        <v/>
      </c>
      <c r="Q15" s="6" t="str">
        <f t="shared" ref="Q15:Q29" si="10">IF(D15=0,"",(H15+I15*2+J15*3+K15*4)/D15)</f>
        <v/>
      </c>
      <c r="R15" s="6" t="str">
        <f t="shared" ref="R15:R29" si="11">IF(C15=0,"",(E15+L15)/C15)</f>
        <v/>
      </c>
    </row>
    <row r="16" spans="1:18">
      <c r="A16" t="s">
        <v>29</v>
      </c>
      <c r="B16" s="5">
        <f>SUM('Regular Season:Playoffs'!B16)</f>
        <v>6</v>
      </c>
      <c r="C16" s="5">
        <f>SUM('Regular Season:Playoffs'!C16)</f>
        <v>22</v>
      </c>
      <c r="D16" s="5">
        <f>SUM('Regular Season:Playoffs'!D16)</f>
        <v>20</v>
      </c>
      <c r="E16" s="5">
        <f>SUM('Regular Season:Playoffs'!E16)</f>
        <v>10</v>
      </c>
      <c r="F16" s="5">
        <f>SUM('Regular Season:Playoffs'!F16)</f>
        <v>7</v>
      </c>
      <c r="G16" s="5">
        <f>SUM('Regular Season:Playoffs'!G16)</f>
        <v>12</v>
      </c>
      <c r="H16" s="5">
        <f>SUM('Regular Season:Playoffs'!H16)</f>
        <v>8</v>
      </c>
      <c r="I16" s="5">
        <f>SUM('Regular Season:Playoffs'!I16)</f>
        <v>2</v>
      </c>
      <c r="J16" s="5">
        <f>SUM('Regular Season:Playoffs'!J16)</f>
        <v>0</v>
      </c>
      <c r="K16" s="5">
        <f>SUM('Regular Season:Playoffs'!K16)</f>
        <v>0</v>
      </c>
      <c r="L16" s="5">
        <f>SUM('Regular Season:Playoffs'!L16)</f>
        <v>2</v>
      </c>
      <c r="M16" s="5">
        <f>SUM('Regular Season:Playoffs'!M16)</f>
        <v>0</v>
      </c>
      <c r="N16" s="5">
        <f>SUM('Regular Season:Playoffs'!N16)</f>
        <v>0</v>
      </c>
      <c r="O16" s="5"/>
      <c r="P16" s="6">
        <f t="shared" si="9"/>
        <v>0.5</v>
      </c>
      <c r="Q16" s="6">
        <f t="shared" si="10"/>
        <v>0.6</v>
      </c>
      <c r="R16" s="6">
        <f t="shared" si="11"/>
        <v>0.54545454545454541</v>
      </c>
    </row>
    <row r="17" spans="1:19">
      <c r="A17" t="s">
        <v>30</v>
      </c>
      <c r="B17" s="5">
        <f>SUM('Regular Season:Playoffs'!B17)</f>
        <v>1</v>
      </c>
      <c r="C17" s="5">
        <f>SUM('Regular Season:Playoffs'!C17)</f>
        <v>3</v>
      </c>
      <c r="D17" s="5">
        <f>SUM('Regular Season:Playoffs'!D17)</f>
        <v>3</v>
      </c>
      <c r="E17" s="5">
        <f>SUM('Regular Season:Playoffs'!E17)</f>
        <v>0</v>
      </c>
      <c r="F17" s="5">
        <f>SUM('Regular Season:Playoffs'!F17)</f>
        <v>0</v>
      </c>
      <c r="G17" s="5">
        <f>SUM('Regular Season:Playoffs'!G17)</f>
        <v>0</v>
      </c>
      <c r="H17" s="5">
        <f>SUM('Regular Season:Playoffs'!H17)</f>
        <v>0</v>
      </c>
      <c r="I17" s="5">
        <f>SUM('Regular Season:Playoffs'!I17)</f>
        <v>0</v>
      </c>
      <c r="J17" s="5">
        <f>SUM('Regular Season:Playoffs'!J17)</f>
        <v>0</v>
      </c>
      <c r="K17" s="5">
        <f>SUM('Regular Season:Playoffs'!K17)</f>
        <v>0</v>
      </c>
      <c r="L17" s="5">
        <f>SUM('Regular Season:Playoffs'!L17)</f>
        <v>0</v>
      </c>
      <c r="M17" s="5">
        <f>SUM('Regular Season:Playoffs'!M17)</f>
        <v>0</v>
      </c>
      <c r="N17" s="5">
        <f>SUM('Regular Season:Playoffs'!N17)</f>
        <v>0</v>
      </c>
      <c r="O17" s="5"/>
      <c r="P17" s="6">
        <f t="shared" si="9"/>
        <v>0</v>
      </c>
      <c r="Q17" s="6">
        <f t="shared" si="10"/>
        <v>0</v>
      </c>
      <c r="R17" s="6">
        <f t="shared" si="11"/>
        <v>0</v>
      </c>
    </row>
    <row r="18" spans="1:19">
      <c r="A18" t="s">
        <v>31</v>
      </c>
      <c r="B18" s="5">
        <f>SUM('Regular Season:Playoffs'!B18)</f>
        <v>3</v>
      </c>
      <c r="C18" s="5">
        <f>SUM('Regular Season:Playoffs'!C18)</f>
        <v>9</v>
      </c>
      <c r="D18" s="5">
        <f>SUM('Regular Season:Playoffs'!D18)</f>
        <v>9</v>
      </c>
      <c r="E18" s="5">
        <f>SUM('Regular Season:Playoffs'!E18)</f>
        <v>3</v>
      </c>
      <c r="F18" s="5">
        <f>SUM('Regular Season:Playoffs'!F18)</f>
        <v>2</v>
      </c>
      <c r="G18" s="5">
        <f>SUM('Regular Season:Playoffs'!G18)</f>
        <v>1</v>
      </c>
      <c r="H18" s="5">
        <f>SUM('Regular Season:Playoffs'!H18)</f>
        <v>3</v>
      </c>
      <c r="I18" s="5">
        <f>SUM('Regular Season:Playoffs'!I18)</f>
        <v>0</v>
      </c>
      <c r="J18" s="5">
        <f>SUM('Regular Season:Playoffs'!J18)</f>
        <v>0</v>
      </c>
      <c r="K18" s="5">
        <f>SUM('Regular Season:Playoffs'!K18)</f>
        <v>0</v>
      </c>
      <c r="L18" s="5">
        <f>SUM('Regular Season:Playoffs'!L18)</f>
        <v>0</v>
      </c>
      <c r="M18" s="5">
        <f>SUM('Regular Season:Playoffs'!M18)</f>
        <v>0</v>
      </c>
      <c r="N18" s="5">
        <f>SUM('Regular Season:Playoffs'!N18)</f>
        <v>0</v>
      </c>
      <c r="O18" s="5"/>
      <c r="P18" s="6">
        <f t="shared" si="9"/>
        <v>0.33333333333333331</v>
      </c>
      <c r="Q18" s="6">
        <f t="shared" si="10"/>
        <v>0.33333333333333331</v>
      </c>
      <c r="R18" s="6">
        <f t="shared" si="11"/>
        <v>0.33333333333333331</v>
      </c>
    </row>
    <row r="19" spans="1:19">
      <c r="A19" t="s">
        <v>32</v>
      </c>
      <c r="B19" s="5">
        <f>SUM('Regular Season:Playoffs'!B19)</f>
        <v>8</v>
      </c>
      <c r="C19" s="5">
        <f>SUM('Regular Season:Playoffs'!C19)</f>
        <v>29</v>
      </c>
      <c r="D19" s="5">
        <f>SUM('Regular Season:Playoffs'!D19)</f>
        <v>26</v>
      </c>
      <c r="E19" s="5">
        <f>SUM('Regular Season:Playoffs'!E19)</f>
        <v>13</v>
      </c>
      <c r="F19" s="5">
        <f>SUM('Regular Season:Playoffs'!F19)</f>
        <v>6</v>
      </c>
      <c r="G19" s="5">
        <f>SUM('Regular Season:Playoffs'!G19)</f>
        <v>7</v>
      </c>
      <c r="H19" s="5">
        <f>SUM('Regular Season:Playoffs'!H19)</f>
        <v>10</v>
      </c>
      <c r="I19" s="5">
        <f>SUM('Regular Season:Playoffs'!I19)</f>
        <v>3</v>
      </c>
      <c r="J19" s="5">
        <f>SUM('Regular Season:Playoffs'!J19)</f>
        <v>0</v>
      </c>
      <c r="K19" s="5">
        <f>SUM('Regular Season:Playoffs'!K19)</f>
        <v>0</v>
      </c>
      <c r="L19" s="5">
        <f>SUM('Regular Season:Playoffs'!L19)</f>
        <v>3</v>
      </c>
      <c r="M19" s="5">
        <f>SUM('Regular Season:Playoffs'!M19)</f>
        <v>0</v>
      </c>
      <c r="N19" s="5">
        <f>SUM('Regular Season:Playoffs'!N19)</f>
        <v>0</v>
      </c>
      <c r="O19" s="5"/>
      <c r="P19" s="6">
        <f t="shared" si="9"/>
        <v>0.5</v>
      </c>
      <c r="Q19" s="6">
        <f t="shared" si="10"/>
        <v>0.61538461538461542</v>
      </c>
      <c r="R19" s="6">
        <f t="shared" si="11"/>
        <v>0.55172413793103448</v>
      </c>
    </row>
    <row r="20" spans="1:19">
      <c r="A20" t="s">
        <v>33</v>
      </c>
      <c r="B20" s="5">
        <f>SUM('Regular Season:Playoffs'!B20)</f>
        <v>8</v>
      </c>
      <c r="C20" s="5">
        <f>SUM('Regular Season:Playoffs'!C20)</f>
        <v>25</v>
      </c>
      <c r="D20" s="5">
        <f>SUM('Regular Season:Playoffs'!D20)</f>
        <v>24</v>
      </c>
      <c r="E20" s="5">
        <f>SUM('Regular Season:Playoffs'!E20)</f>
        <v>18</v>
      </c>
      <c r="F20" s="5">
        <f>SUM('Regular Season:Playoffs'!F20)</f>
        <v>10</v>
      </c>
      <c r="G20" s="5">
        <f>SUM('Regular Season:Playoffs'!G20)</f>
        <v>17</v>
      </c>
      <c r="H20" s="5">
        <f>SUM('Regular Season:Playoffs'!H20)</f>
        <v>9</v>
      </c>
      <c r="I20" s="5">
        <f>SUM('Regular Season:Playoffs'!I20)</f>
        <v>5</v>
      </c>
      <c r="J20" s="5">
        <f>SUM('Regular Season:Playoffs'!J20)</f>
        <v>2</v>
      </c>
      <c r="K20" s="5">
        <f>SUM('Regular Season:Playoffs'!K20)</f>
        <v>2</v>
      </c>
      <c r="L20" s="5">
        <f>SUM('Regular Season:Playoffs'!L20)</f>
        <v>0</v>
      </c>
      <c r="M20" s="5">
        <f>SUM('Regular Season:Playoffs'!M20)</f>
        <v>1</v>
      </c>
      <c r="N20" s="5">
        <f>SUM('Regular Season:Playoffs'!N20)</f>
        <v>0</v>
      </c>
      <c r="O20" s="5"/>
      <c r="P20" s="6">
        <f t="shared" si="9"/>
        <v>0.75</v>
      </c>
      <c r="Q20" s="6">
        <f t="shared" si="10"/>
        <v>1.375</v>
      </c>
      <c r="R20" s="6">
        <f t="shared" si="11"/>
        <v>0.72</v>
      </c>
    </row>
    <row r="21" spans="1:19">
      <c r="A21" t="s">
        <v>34</v>
      </c>
      <c r="B21" s="5">
        <f>SUM('Regular Season:Playoffs'!B21)</f>
        <v>0</v>
      </c>
      <c r="C21" s="5">
        <f>SUM('Regular Season:Playoffs'!C21)</f>
        <v>0</v>
      </c>
      <c r="D21" s="5">
        <f>SUM('Regular Season:Playoffs'!D21)</f>
        <v>0</v>
      </c>
      <c r="E21" s="5">
        <f>SUM('Regular Season:Playoffs'!E21)</f>
        <v>0</v>
      </c>
      <c r="F21" s="5">
        <f>SUM('Regular Season:Playoffs'!F21)</f>
        <v>0</v>
      </c>
      <c r="G21" s="5">
        <f>SUM('Regular Season:Playoffs'!G21)</f>
        <v>0</v>
      </c>
      <c r="H21" s="5">
        <f>SUM('Regular Season:Playoffs'!H21)</f>
        <v>0</v>
      </c>
      <c r="I21" s="5">
        <f>SUM('Regular Season:Playoffs'!I21)</f>
        <v>0</v>
      </c>
      <c r="J21" s="5">
        <f>SUM('Regular Season:Playoffs'!J21)</f>
        <v>0</v>
      </c>
      <c r="K21" s="5">
        <f>SUM('Regular Season:Playoffs'!K21)</f>
        <v>0</v>
      </c>
      <c r="L21" s="5">
        <f>SUM('Regular Season:Playoffs'!L21)</f>
        <v>0</v>
      </c>
      <c r="M21" s="5">
        <f>SUM('Regular Season:Playoffs'!M21)</f>
        <v>0</v>
      </c>
      <c r="N21" s="5">
        <f>SUM('Regular Season:Playoffs'!N21)</f>
        <v>0</v>
      </c>
      <c r="O21" s="5"/>
      <c r="P21" s="6" t="str">
        <f t="shared" si="9"/>
        <v/>
      </c>
      <c r="Q21" s="6" t="str">
        <f t="shared" si="10"/>
        <v/>
      </c>
      <c r="R21" s="6" t="str">
        <f t="shared" si="11"/>
        <v/>
      </c>
    </row>
    <row r="22" spans="1:19">
      <c r="A22" t="s">
        <v>65</v>
      </c>
      <c r="B22" s="5">
        <f>SUM('Regular Season:Playoffs'!B22)</f>
        <v>0</v>
      </c>
      <c r="C22" s="5">
        <f>SUM('Regular Season:Playoffs'!C22)</f>
        <v>0</v>
      </c>
      <c r="D22" s="5">
        <f>SUM('Regular Season:Playoffs'!D22)</f>
        <v>0</v>
      </c>
      <c r="E22" s="5">
        <f>SUM('Regular Season:Playoffs'!E22)</f>
        <v>0</v>
      </c>
      <c r="F22" s="5">
        <f>SUM('Regular Season:Playoffs'!F22)</f>
        <v>0</v>
      </c>
      <c r="G22" s="5">
        <f>SUM('Regular Season:Playoffs'!G22)</f>
        <v>0</v>
      </c>
      <c r="H22" s="5">
        <f>SUM('Regular Season:Playoffs'!H22)</f>
        <v>0</v>
      </c>
      <c r="I22" s="5">
        <f>SUM('Regular Season:Playoffs'!I22)</f>
        <v>0</v>
      </c>
      <c r="J22" s="5">
        <f>SUM('Regular Season:Playoffs'!J22)</f>
        <v>0</v>
      </c>
      <c r="K22" s="5">
        <f>SUM('Regular Season:Playoffs'!K22)</f>
        <v>0</v>
      </c>
      <c r="L22" s="5">
        <f>SUM('Regular Season:Playoffs'!L22)</f>
        <v>0</v>
      </c>
      <c r="M22" s="5">
        <f>SUM('Regular Season:Playoffs'!M22)</f>
        <v>0</v>
      </c>
      <c r="N22" s="5">
        <f>SUM('Regular Season:Playoffs'!N22)</f>
        <v>0</v>
      </c>
      <c r="O22" s="5"/>
      <c r="P22" s="6" t="str">
        <f t="shared" si="9"/>
        <v/>
      </c>
      <c r="Q22" s="6" t="str">
        <f t="shared" si="10"/>
        <v/>
      </c>
      <c r="R22" s="6" t="str">
        <f t="shared" si="11"/>
        <v/>
      </c>
    </row>
    <row r="23" spans="1:19">
      <c r="A23" t="s">
        <v>66</v>
      </c>
      <c r="B23" s="5">
        <f>SUM('Regular Season:Playoffs'!B23)</f>
        <v>5</v>
      </c>
      <c r="C23" s="5">
        <f>SUM('Regular Season:Playoffs'!C23)</f>
        <v>16</v>
      </c>
      <c r="D23" s="5">
        <f>SUM('Regular Season:Playoffs'!D23)</f>
        <v>16</v>
      </c>
      <c r="E23" s="5">
        <f>SUM('Regular Season:Playoffs'!E23)</f>
        <v>9</v>
      </c>
      <c r="F23" s="5">
        <f>SUM('Regular Season:Playoffs'!F23)</f>
        <v>5</v>
      </c>
      <c r="G23" s="5">
        <f>SUM('Regular Season:Playoffs'!G23)</f>
        <v>0</v>
      </c>
      <c r="H23" s="5">
        <f>SUM('Regular Season:Playoffs'!H23)</f>
        <v>9</v>
      </c>
      <c r="I23" s="5">
        <f>SUM('Regular Season:Playoffs'!I23)</f>
        <v>0</v>
      </c>
      <c r="J23" s="5">
        <f>SUM('Regular Season:Playoffs'!J23)</f>
        <v>0</v>
      </c>
      <c r="K23" s="5">
        <f>SUM('Regular Season:Playoffs'!K23)</f>
        <v>0</v>
      </c>
      <c r="L23" s="5">
        <f>SUM('Regular Season:Playoffs'!L23)</f>
        <v>0</v>
      </c>
      <c r="M23" s="5">
        <f>SUM('Regular Season:Playoffs'!M23)</f>
        <v>0</v>
      </c>
      <c r="N23" s="5">
        <f>SUM('Regular Season:Playoffs'!N23)</f>
        <v>0</v>
      </c>
      <c r="O23" s="5"/>
      <c r="P23" s="6">
        <f t="shared" si="9"/>
        <v>0.5625</v>
      </c>
      <c r="Q23" s="6">
        <f t="shared" si="10"/>
        <v>0.5625</v>
      </c>
      <c r="R23" s="6">
        <f t="shared" si="11"/>
        <v>0.5625</v>
      </c>
    </row>
    <row r="24" spans="1:19">
      <c r="A24" t="s">
        <v>35</v>
      </c>
      <c r="B24" s="5">
        <f>SUM('Regular Season:Playoffs'!B24)</f>
        <v>9</v>
      </c>
      <c r="C24" s="5">
        <f>SUM('Regular Season:Playoffs'!C24)</f>
        <v>37</v>
      </c>
      <c r="D24" s="5">
        <f>SUM('Regular Season:Playoffs'!D24)</f>
        <v>36</v>
      </c>
      <c r="E24" s="5">
        <f>SUM('Regular Season:Playoffs'!E24)</f>
        <v>20</v>
      </c>
      <c r="F24" s="5">
        <f>SUM('Regular Season:Playoffs'!F24)</f>
        <v>13</v>
      </c>
      <c r="G24" s="5">
        <f>SUM('Regular Season:Playoffs'!G24)</f>
        <v>7</v>
      </c>
      <c r="H24" s="5">
        <f>SUM('Regular Season:Playoffs'!H24)</f>
        <v>19</v>
      </c>
      <c r="I24" s="5">
        <f>SUM('Regular Season:Playoffs'!I24)</f>
        <v>3</v>
      </c>
      <c r="J24" s="5">
        <f>SUM('Regular Season:Playoffs'!J24)</f>
        <v>0</v>
      </c>
      <c r="K24" s="5">
        <f>SUM('Regular Season:Playoffs'!K24)</f>
        <v>0</v>
      </c>
      <c r="L24" s="5">
        <f>SUM('Regular Season:Playoffs'!L24)</f>
        <v>1</v>
      </c>
      <c r="M24" s="5">
        <f>SUM('Regular Season:Playoffs'!M24)</f>
        <v>0</v>
      </c>
      <c r="N24" s="5">
        <f>SUM('Regular Season:Playoffs'!N24)</f>
        <v>0</v>
      </c>
      <c r="O24" s="5"/>
      <c r="P24" s="6">
        <f t="shared" si="9"/>
        <v>0.55555555555555558</v>
      </c>
      <c r="Q24" s="6">
        <f t="shared" si="10"/>
        <v>0.69444444444444442</v>
      </c>
      <c r="R24" s="6">
        <f t="shared" si="11"/>
        <v>0.56756756756756754</v>
      </c>
    </row>
    <row r="25" spans="1:19">
      <c r="A25" t="s">
        <v>36</v>
      </c>
      <c r="B25" s="5">
        <f>SUM('Regular Season:Playoffs'!B25)</f>
        <v>13</v>
      </c>
      <c r="C25" s="5">
        <f>SUM('Regular Season:Playoffs'!C25)</f>
        <v>51</v>
      </c>
      <c r="D25" s="5">
        <f>SUM('Regular Season:Playoffs'!D25)</f>
        <v>51</v>
      </c>
      <c r="E25" s="5">
        <f>SUM('Regular Season:Playoffs'!E25)</f>
        <v>29</v>
      </c>
      <c r="F25" s="5">
        <f>SUM('Regular Season:Playoffs'!F25)</f>
        <v>17</v>
      </c>
      <c r="G25" s="5">
        <f>SUM('Regular Season:Playoffs'!G25)</f>
        <v>11</v>
      </c>
      <c r="H25" s="5">
        <f>SUM('Regular Season:Playoffs'!H25)</f>
        <v>24</v>
      </c>
      <c r="I25" s="5">
        <f>SUM('Regular Season:Playoffs'!I25)</f>
        <v>2</v>
      </c>
      <c r="J25" s="5">
        <f>SUM('Regular Season:Playoffs'!J25)</f>
        <v>2</v>
      </c>
      <c r="K25" s="5">
        <f>SUM('Regular Season:Playoffs'!K25)</f>
        <v>1</v>
      </c>
      <c r="L25" s="5">
        <f>SUM('Regular Season:Playoffs'!L25)</f>
        <v>0</v>
      </c>
      <c r="M25" s="5">
        <f>SUM('Regular Season:Playoffs'!M25)</f>
        <v>0</v>
      </c>
      <c r="N25" s="5">
        <f>SUM('Regular Season:Playoffs'!N25)</f>
        <v>0</v>
      </c>
      <c r="O25" s="5"/>
      <c r="P25" s="6">
        <f t="shared" si="9"/>
        <v>0.56862745098039214</v>
      </c>
      <c r="Q25" s="6">
        <f t="shared" si="10"/>
        <v>0.74509803921568629</v>
      </c>
      <c r="R25" s="6">
        <f t="shared" si="11"/>
        <v>0.56862745098039214</v>
      </c>
    </row>
    <row r="26" spans="1:19">
      <c r="A26" t="s">
        <v>67</v>
      </c>
      <c r="B26" s="5">
        <f>SUM('Regular Season:Playoffs'!B26)</f>
        <v>8</v>
      </c>
      <c r="C26" s="5">
        <f>SUM('Regular Season:Playoffs'!C26)</f>
        <v>27</v>
      </c>
      <c r="D26" s="5">
        <f>SUM('Regular Season:Playoffs'!D26)</f>
        <v>24</v>
      </c>
      <c r="E26" s="5">
        <f>SUM('Regular Season:Playoffs'!E26)</f>
        <v>10</v>
      </c>
      <c r="F26" s="5">
        <f>SUM('Regular Season:Playoffs'!F26)</f>
        <v>4</v>
      </c>
      <c r="G26" s="5">
        <f>SUM('Regular Season:Playoffs'!G26)</f>
        <v>10</v>
      </c>
      <c r="H26" s="5">
        <f>SUM('Regular Season:Playoffs'!H26)</f>
        <v>8</v>
      </c>
      <c r="I26" s="5">
        <f>SUM('Regular Season:Playoffs'!I26)</f>
        <v>1</v>
      </c>
      <c r="J26" s="5">
        <f>SUM('Regular Season:Playoffs'!J26)</f>
        <v>1</v>
      </c>
      <c r="K26" s="5">
        <f>SUM('Regular Season:Playoffs'!K26)</f>
        <v>0</v>
      </c>
      <c r="L26" s="5">
        <f>SUM('Regular Season:Playoffs'!L26)</f>
        <v>2</v>
      </c>
      <c r="M26" s="5">
        <f>SUM('Regular Season:Playoffs'!M26)</f>
        <v>1</v>
      </c>
      <c r="N26" s="5">
        <f>SUM('Regular Season:Playoffs'!N26)</f>
        <v>0</v>
      </c>
      <c r="O26" s="5"/>
      <c r="P26" s="6">
        <f t="shared" si="9"/>
        <v>0.41666666666666669</v>
      </c>
      <c r="Q26" s="6">
        <f t="shared" si="10"/>
        <v>0.54166666666666663</v>
      </c>
      <c r="R26" s="6">
        <f t="shared" si="11"/>
        <v>0.44444444444444442</v>
      </c>
    </row>
    <row r="27" spans="1:19">
      <c r="A27" t="s">
        <v>37</v>
      </c>
      <c r="B27" s="5">
        <f>SUM('Regular Season:Playoffs'!B27)</f>
        <v>14</v>
      </c>
      <c r="C27" s="5">
        <f>SUM('Regular Season:Playoffs'!C27)</f>
        <v>52</v>
      </c>
      <c r="D27" s="5">
        <f>SUM('Regular Season:Playoffs'!D27)</f>
        <v>50</v>
      </c>
      <c r="E27" s="5">
        <f>SUM('Regular Season:Playoffs'!E27)</f>
        <v>36</v>
      </c>
      <c r="F27" s="5">
        <f>SUM('Regular Season:Playoffs'!F27)</f>
        <v>17</v>
      </c>
      <c r="G27" s="5">
        <f>SUM('Regular Season:Playoffs'!G27)</f>
        <v>36</v>
      </c>
      <c r="H27" s="5">
        <f>SUM('Regular Season:Playoffs'!H27)</f>
        <v>22</v>
      </c>
      <c r="I27" s="5">
        <f>SUM('Regular Season:Playoffs'!I27)</f>
        <v>10</v>
      </c>
      <c r="J27" s="5">
        <f>SUM('Regular Season:Playoffs'!J27)</f>
        <v>1</v>
      </c>
      <c r="K27" s="5">
        <f>SUM('Regular Season:Playoffs'!K27)</f>
        <v>3</v>
      </c>
      <c r="L27" s="5">
        <f>SUM('Regular Season:Playoffs'!L27)</f>
        <v>0</v>
      </c>
      <c r="M27" s="5">
        <f>SUM('Regular Season:Playoffs'!M27)</f>
        <v>2</v>
      </c>
      <c r="N27" s="5">
        <f>SUM('Regular Season:Playoffs'!N27)</f>
        <v>0</v>
      </c>
      <c r="O27" s="5"/>
      <c r="P27" s="6">
        <f t="shared" si="9"/>
        <v>0.72</v>
      </c>
      <c r="Q27" s="6">
        <f t="shared" si="10"/>
        <v>1.1399999999999999</v>
      </c>
      <c r="R27" s="6">
        <f t="shared" si="11"/>
        <v>0.69230769230769229</v>
      </c>
    </row>
    <row r="28" spans="1:19">
      <c r="A28" t="s">
        <v>38</v>
      </c>
      <c r="B28" s="5">
        <f>SUM('Regular Season:Playoffs'!B28)</f>
        <v>6</v>
      </c>
      <c r="C28" s="5">
        <f>SUM('Regular Season:Playoffs'!C28)</f>
        <v>21</v>
      </c>
      <c r="D28" s="5">
        <f>SUM('Regular Season:Playoffs'!D28)</f>
        <v>21</v>
      </c>
      <c r="E28" s="5">
        <f>SUM('Regular Season:Playoffs'!E28)</f>
        <v>12</v>
      </c>
      <c r="F28" s="5">
        <f>SUM('Regular Season:Playoffs'!F28)</f>
        <v>4</v>
      </c>
      <c r="G28" s="5">
        <f>SUM('Regular Season:Playoffs'!G28)</f>
        <v>4</v>
      </c>
      <c r="H28" s="5">
        <f>SUM('Regular Season:Playoffs'!H28)</f>
        <v>10</v>
      </c>
      <c r="I28" s="5">
        <f>SUM('Regular Season:Playoffs'!I28)</f>
        <v>2</v>
      </c>
      <c r="J28" s="5">
        <f>SUM('Regular Season:Playoffs'!J28)</f>
        <v>0</v>
      </c>
      <c r="K28" s="5">
        <f>SUM('Regular Season:Playoffs'!K28)</f>
        <v>0</v>
      </c>
      <c r="L28" s="5">
        <f>SUM('Regular Season:Playoffs'!L28)</f>
        <v>0</v>
      </c>
      <c r="M28" s="5">
        <f>SUM('Regular Season:Playoffs'!M28)</f>
        <v>0</v>
      </c>
      <c r="N28" s="5">
        <f>SUM('Regular Season:Playoffs'!N28)</f>
        <v>0</v>
      </c>
      <c r="O28" s="5"/>
      <c r="P28" s="6">
        <f t="shared" si="9"/>
        <v>0.5714285714285714</v>
      </c>
      <c r="Q28" s="6">
        <f t="shared" si="10"/>
        <v>0.66666666666666663</v>
      </c>
      <c r="R28" s="6">
        <f t="shared" si="11"/>
        <v>0.5714285714285714</v>
      </c>
    </row>
    <row r="29" spans="1:19">
      <c r="A29" t="s">
        <v>39</v>
      </c>
      <c r="B29" s="5">
        <f>SUM('Regular Season:Playoffs'!B29)</f>
        <v>2</v>
      </c>
      <c r="C29" s="5">
        <f>SUM('Regular Season:Playoffs'!C29)</f>
        <v>8</v>
      </c>
      <c r="D29" s="5">
        <f>SUM('Regular Season:Playoffs'!D29)</f>
        <v>8</v>
      </c>
      <c r="E29" s="5">
        <f>SUM('Regular Season:Playoffs'!E29)</f>
        <v>4</v>
      </c>
      <c r="F29" s="5">
        <f>SUM('Regular Season:Playoffs'!F29)</f>
        <v>2</v>
      </c>
      <c r="G29" s="5">
        <f>SUM('Regular Season:Playoffs'!G29)</f>
        <v>3</v>
      </c>
      <c r="H29" s="5">
        <f>SUM('Regular Season:Playoffs'!H29)</f>
        <v>2</v>
      </c>
      <c r="I29" s="5">
        <f>SUM('Regular Season:Playoffs'!I29)</f>
        <v>2</v>
      </c>
      <c r="J29" s="5">
        <f>SUM('Regular Season:Playoffs'!J29)</f>
        <v>0</v>
      </c>
      <c r="K29" s="5">
        <f>SUM('Regular Season:Playoffs'!K29)</f>
        <v>0</v>
      </c>
      <c r="L29" s="5">
        <f>SUM('Regular Season:Playoffs'!L29)</f>
        <v>0</v>
      </c>
      <c r="M29" s="5">
        <f>SUM('Regular Season:Playoffs'!M29)</f>
        <v>0</v>
      </c>
      <c r="N29" s="5">
        <f>SUM('Regular Season:Playoffs'!N29)</f>
        <v>0</v>
      </c>
      <c r="O29" s="5"/>
      <c r="P29" s="6">
        <f t="shared" si="9"/>
        <v>0.5</v>
      </c>
      <c r="Q29" s="6">
        <f t="shared" si="10"/>
        <v>0.75</v>
      </c>
      <c r="R29" s="6">
        <f t="shared" si="11"/>
        <v>0.5</v>
      </c>
      <c r="S29" s="1"/>
    </row>
    <row r="30" spans="1:19">
      <c r="A30" s="22" t="s">
        <v>70</v>
      </c>
      <c r="B30" s="5">
        <f>SUM('Regular Season:Playoffs'!B30)</f>
        <v>1</v>
      </c>
      <c r="C30" s="5">
        <f>SUM('Regular Season:Playoffs'!C30)</f>
        <v>5</v>
      </c>
      <c r="D30" s="5">
        <f>SUM('Regular Season:Playoffs'!D30)</f>
        <v>5</v>
      </c>
      <c r="E30" s="5">
        <f>SUM('Regular Season:Playoffs'!E30)</f>
        <v>1</v>
      </c>
      <c r="F30" s="5">
        <f>SUM('Regular Season:Playoffs'!F30)</f>
        <v>1</v>
      </c>
      <c r="G30" s="5">
        <f>SUM('Regular Season:Playoffs'!G30)</f>
        <v>0</v>
      </c>
      <c r="H30" s="5">
        <f>SUM('Regular Season:Playoffs'!H30)</f>
        <v>1</v>
      </c>
      <c r="I30" s="5">
        <f>SUM('Regular Season:Playoffs'!I30)</f>
        <v>0</v>
      </c>
      <c r="J30" s="5">
        <f>SUM('Regular Season:Playoffs'!J30)</f>
        <v>0</v>
      </c>
      <c r="K30" s="5">
        <f>SUM('Regular Season:Playoffs'!K30)</f>
        <v>0</v>
      </c>
      <c r="L30" s="5">
        <f>SUM('Regular Season:Playoffs'!L30)</f>
        <v>0</v>
      </c>
      <c r="M30" s="5">
        <f>SUM('Regular Season:Playoffs'!M30)</f>
        <v>0</v>
      </c>
      <c r="N30" s="5">
        <f>SUM('Regular Season:Playoffs'!N30)</f>
        <v>0</v>
      </c>
      <c r="O30" s="5"/>
      <c r="P30" s="6">
        <f t="shared" ref="P30" si="12">IF(D30=0,"",E30/D30)</f>
        <v>0.2</v>
      </c>
      <c r="Q30" s="6">
        <f t="shared" ref="Q30" si="13">IF(D30=0,"",(H30+I30*2+J30*3+K30*4)/D30)</f>
        <v>0.2</v>
      </c>
      <c r="R30" s="6">
        <f t="shared" ref="R30" si="14">IF(C30=0,"",(E30+L30)/C30)</f>
        <v>0.2</v>
      </c>
    </row>
    <row r="31" spans="1:19">
      <c r="A31" s="8"/>
      <c r="B31" s="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/>
      <c r="Q31" s="2"/>
      <c r="R31" s="9"/>
    </row>
    <row r="32" spans="1:19">
      <c r="A32" s="1" t="s">
        <v>40</v>
      </c>
      <c r="B32" s="3" t="s">
        <v>2</v>
      </c>
      <c r="C32" s="3" t="s">
        <v>41</v>
      </c>
      <c r="D32" s="3" t="s">
        <v>6</v>
      </c>
      <c r="E32" s="3" t="s">
        <v>12</v>
      </c>
      <c r="F32" s="3" t="s">
        <v>15</v>
      </c>
      <c r="G32" s="3"/>
      <c r="H32" s="5"/>
      <c r="I32" s="3"/>
      <c r="J32" s="3" t="s">
        <v>42</v>
      </c>
      <c r="K32" s="3" t="s">
        <v>43</v>
      </c>
      <c r="L32" s="3" t="s">
        <v>44</v>
      </c>
      <c r="M32" s="1"/>
      <c r="N32" s="1"/>
      <c r="O32" s="1"/>
      <c r="P32" s="10"/>
      <c r="Q32" s="10"/>
      <c r="R32" s="10"/>
    </row>
    <row r="33" spans="1:20">
      <c r="A33" t="s">
        <v>27</v>
      </c>
      <c r="B33" s="5">
        <v>1</v>
      </c>
      <c r="C33" s="5">
        <v>5</v>
      </c>
      <c r="D33" s="5">
        <v>16</v>
      </c>
      <c r="E33" s="5"/>
      <c r="F33" s="5"/>
      <c r="G33" s="11"/>
      <c r="H33" s="11"/>
      <c r="I33" s="11"/>
      <c r="J33" s="5"/>
      <c r="K33" s="5"/>
      <c r="L33" s="5"/>
      <c r="P33" s="15" t="s">
        <v>45</v>
      </c>
      <c r="Q33" s="2"/>
      <c r="R33" s="2"/>
    </row>
    <row r="34" spans="1:20">
      <c r="A34" t="s">
        <v>37</v>
      </c>
      <c r="B34" s="5">
        <v>8</v>
      </c>
      <c r="C34" s="5">
        <v>50</v>
      </c>
      <c r="D34" s="5">
        <v>53</v>
      </c>
      <c r="E34" s="5"/>
      <c r="F34" s="5">
        <v>2</v>
      </c>
      <c r="G34" s="11"/>
      <c r="H34" s="11"/>
      <c r="I34" s="11"/>
      <c r="J34" s="5">
        <v>5</v>
      </c>
      <c r="K34" s="5">
        <v>1</v>
      </c>
      <c r="L34" s="5"/>
      <c r="P34" s="2"/>
      <c r="Q34" s="2"/>
      <c r="R34" s="2"/>
    </row>
    <row r="35" spans="1:20">
      <c r="A35" t="s">
        <v>29</v>
      </c>
      <c r="B35" s="5">
        <v>6</v>
      </c>
      <c r="C35" s="5">
        <v>37</v>
      </c>
      <c r="D35" s="5">
        <v>41</v>
      </c>
      <c r="E35" s="5"/>
      <c r="F35" s="5"/>
      <c r="G35" s="11"/>
      <c r="H35" s="11"/>
      <c r="I35" s="11"/>
      <c r="J35" s="5">
        <v>5</v>
      </c>
      <c r="K35" s="5">
        <v>2</v>
      </c>
      <c r="L35" s="5"/>
      <c r="P35" s="2"/>
      <c r="Q35" s="2"/>
      <c r="R35" s="2"/>
    </row>
    <row r="36" spans="1:20">
      <c r="A36" t="s">
        <v>30</v>
      </c>
      <c r="B36" s="5">
        <v>1</v>
      </c>
      <c r="C36" s="5">
        <v>4</v>
      </c>
      <c r="D36" s="5">
        <v>2</v>
      </c>
      <c r="E36" s="5"/>
      <c r="F36" s="5"/>
      <c r="G36" s="11"/>
      <c r="H36" s="11"/>
      <c r="I36" s="11"/>
      <c r="J36" s="5"/>
      <c r="K36" s="5"/>
      <c r="L36" s="5"/>
      <c r="P36" s="2"/>
      <c r="Q36" s="2"/>
      <c r="R36" s="2"/>
    </row>
    <row r="38" spans="1:20">
      <c r="A38" s="1" t="s">
        <v>46</v>
      </c>
      <c r="B38" s="3" t="s">
        <v>4</v>
      </c>
      <c r="C38" s="3" t="s">
        <v>5</v>
      </c>
      <c r="D38" s="3" t="s">
        <v>6</v>
      </c>
      <c r="E38" s="3" t="s">
        <v>7</v>
      </c>
      <c r="F38" s="3" t="s">
        <v>12</v>
      </c>
      <c r="G38" s="3" t="s">
        <v>15</v>
      </c>
      <c r="H38" s="3" t="s">
        <v>47</v>
      </c>
      <c r="I38" s="3"/>
      <c r="J38" s="3" t="s">
        <v>16</v>
      </c>
      <c r="K38" s="3"/>
      <c r="L38" s="3" t="s">
        <v>13</v>
      </c>
      <c r="M38" s="3"/>
      <c r="N38" s="3"/>
      <c r="O38" s="12" t="s">
        <v>48</v>
      </c>
      <c r="P38" s="4" t="s">
        <v>49</v>
      </c>
      <c r="R38" s="4" t="s">
        <v>50</v>
      </c>
      <c r="T38" s="3" t="s">
        <v>51</v>
      </c>
    </row>
    <row r="39" spans="1:20">
      <c r="A39" s="7" t="s">
        <v>57</v>
      </c>
      <c r="B39" s="5">
        <v>47</v>
      </c>
      <c r="C39" s="5">
        <v>31</v>
      </c>
      <c r="D39" s="5">
        <v>20</v>
      </c>
      <c r="E39" s="5">
        <v>20</v>
      </c>
      <c r="F39" s="5">
        <v>3</v>
      </c>
      <c r="G39" s="5"/>
      <c r="H39" s="5"/>
      <c r="J39" s="2">
        <f>IF(B39=0,"",C39/B39)</f>
        <v>0.65957446808510634</v>
      </c>
      <c r="L39" s="16"/>
      <c r="P39" s="2" t="s">
        <v>58</v>
      </c>
      <c r="R39" s="2" t="s">
        <v>71</v>
      </c>
      <c r="T39" t="s">
        <v>72</v>
      </c>
    </row>
    <row r="40" spans="1:20">
      <c r="A40" s="7" t="s">
        <v>78</v>
      </c>
      <c r="J40" s="2" t="str">
        <f>IF(B40=0,"",C40/B40)</f>
        <v/>
      </c>
      <c r="P40" t="s">
        <v>85</v>
      </c>
      <c r="T40" t="s">
        <v>88</v>
      </c>
    </row>
    <row r="41" spans="1:20">
      <c r="A41" s="7" t="s">
        <v>59</v>
      </c>
      <c r="B41" s="5">
        <v>43</v>
      </c>
      <c r="C41" s="5">
        <v>22</v>
      </c>
      <c r="D41" s="5">
        <v>11</v>
      </c>
      <c r="E41" s="5">
        <v>11</v>
      </c>
      <c r="F41" s="5">
        <v>0</v>
      </c>
      <c r="G41" s="5"/>
      <c r="H41" s="5"/>
      <c r="J41" s="2">
        <f>IF(B41=0,"",C41/B41)</f>
        <v>0.51162790697674421</v>
      </c>
      <c r="P41" s="2" t="s">
        <v>73</v>
      </c>
      <c r="R41" s="2"/>
      <c r="T41" t="s">
        <v>88</v>
      </c>
    </row>
    <row r="42" spans="1:20">
      <c r="A42" s="7" t="s">
        <v>60</v>
      </c>
      <c r="B42" s="5">
        <v>39</v>
      </c>
      <c r="C42" s="5">
        <v>24</v>
      </c>
      <c r="D42" s="5">
        <v>14</v>
      </c>
      <c r="E42" s="5">
        <v>14</v>
      </c>
      <c r="F42" s="5">
        <v>0</v>
      </c>
      <c r="G42" s="5"/>
      <c r="H42" s="5"/>
      <c r="J42" s="2">
        <f t="shared" ref="J42:J48" si="15">IF(B42=0,"",C42/B42)</f>
        <v>0.61538461538461542</v>
      </c>
      <c r="P42" s="2" t="s">
        <v>74</v>
      </c>
      <c r="R42" s="2" t="s">
        <v>71</v>
      </c>
      <c r="T42" t="s">
        <v>75</v>
      </c>
    </row>
    <row r="43" spans="1:20">
      <c r="A43" s="7" t="s">
        <v>77</v>
      </c>
      <c r="B43" s="5">
        <v>36</v>
      </c>
      <c r="C43" s="5">
        <v>20</v>
      </c>
      <c r="D43" s="5">
        <v>11</v>
      </c>
      <c r="E43" s="5">
        <v>11</v>
      </c>
      <c r="F43" s="5">
        <v>1</v>
      </c>
      <c r="G43" s="5"/>
      <c r="H43" s="5"/>
      <c r="J43" s="2">
        <f t="shared" si="15"/>
        <v>0.55555555555555558</v>
      </c>
      <c r="L43">
        <v>2</v>
      </c>
      <c r="P43" s="2" t="s">
        <v>87</v>
      </c>
      <c r="R43" s="2" t="s">
        <v>72</v>
      </c>
      <c r="T43" t="s">
        <v>90</v>
      </c>
    </row>
    <row r="44" spans="1:20">
      <c r="A44" s="7" t="s">
        <v>61</v>
      </c>
      <c r="B44" s="5">
        <v>44</v>
      </c>
      <c r="C44" s="5">
        <v>25</v>
      </c>
      <c r="D44" s="5">
        <v>18</v>
      </c>
      <c r="E44" s="5">
        <v>18</v>
      </c>
      <c r="F44" s="5">
        <v>7</v>
      </c>
      <c r="G44" s="5"/>
      <c r="H44" s="5"/>
      <c r="J44" s="2">
        <f t="shared" si="15"/>
        <v>0.56818181818181823</v>
      </c>
      <c r="P44" s="2" t="s">
        <v>76</v>
      </c>
      <c r="R44" t="s">
        <v>72</v>
      </c>
      <c r="T44" t="s">
        <v>82</v>
      </c>
    </row>
    <row r="45" spans="1:20">
      <c r="A45" s="7" t="s">
        <v>79</v>
      </c>
      <c r="B45" s="5">
        <v>26</v>
      </c>
      <c r="C45" s="5">
        <v>12</v>
      </c>
      <c r="D45" s="5">
        <v>7</v>
      </c>
      <c r="E45" s="5">
        <v>7</v>
      </c>
      <c r="F45" s="5"/>
      <c r="G45" s="5"/>
      <c r="H45" s="5"/>
      <c r="J45" s="2">
        <f t="shared" si="15"/>
        <v>0.46153846153846156</v>
      </c>
      <c r="P45" s="2" t="s">
        <v>81</v>
      </c>
      <c r="R45" t="s">
        <v>72</v>
      </c>
      <c r="T45" t="s">
        <v>72</v>
      </c>
    </row>
    <row r="46" spans="1:20">
      <c r="A46" s="7" t="s">
        <v>62</v>
      </c>
      <c r="B46" s="5">
        <v>37</v>
      </c>
      <c r="C46" s="5">
        <v>20</v>
      </c>
      <c r="D46" s="5">
        <v>8</v>
      </c>
      <c r="E46" s="5">
        <v>8</v>
      </c>
      <c r="F46" s="5">
        <v>1</v>
      </c>
      <c r="G46" s="5"/>
      <c r="H46" s="5"/>
      <c r="J46" s="2">
        <f t="shared" si="15"/>
        <v>0.54054054054054057</v>
      </c>
      <c r="L46">
        <v>1</v>
      </c>
      <c r="P46" s="2" t="s">
        <v>80</v>
      </c>
      <c r="R46" t="s">
        <v>72</v>
      </c>
      <c r="T46" t="s">
        <v>83</v>
      </c>
    </row>
    <row r="47" spans="1:20">
      <c r="A47" s="7" t="s">
        <v>63</v>
      </c>
      <c r="B47" s="5">
        <v>36</v>
      </c>
      <c r="C47" s="5">
        <v>20</v>
      </c>
      <c r="D47" s="5">
        <v>14</v>
      </c>
      <c r="E47" s="5">
        <v>13</v>
      </c>
      <c r="F47" s="5">
        <v>2</v>
      </c>
      <c r="G47" s="5"/>
      <c r="H47" s="5"/>
      <c r="J47" s="2">
        <f t="shared" si="15"/>
        <v>0.55555555555555558</v>
      </c>
      <c r="P47" s="2" t="s">
        <v>74</v>
      </c>
      <c r="R47" t="s">
        <v>72</v>
      </c>
      <c r="T47" t="s">
        <v>84</v>
      </c>
    </row>
    <row r="48" spans="1:20">
      <c r="A48" s="7" t="s">
        <v>64</v>
      </c>
      <c r="B48" s="5">
        <v>39</v>
      </c>
      <c r="C48" s="5">
        <v>18</v>
      </c>
      <c r="D48" s="5">
        <v>6</v>
      </c>
      <c r="E48" s="5">
        <v>6</v>
      </c>
      <c r="F48" s="5">
        <v>1</v>
      </c>
      <c r="G48" s="5"/>
      <c r="H48" s="5"/>
      <c r="J48" s="2">
        <f t="shared" si="15"/>
        <v>0.46153846153846156</v>
      </c>
      <c r="P48" s="2" t="s">
        <v>86</v>
      </c>
      <c r="R48" s="2"/>
      <c r="T48" t="s">
        <v>88</v>
      </c>
    </row>
    <row r="49" spans="1:20">
      <c r="A49" s="7"/>
      <c r="B49" s="5"/>
      <c r="C49" s="5"/>
      <c r="D49" s="5"/>
      <c r="E49" s="5"/>
      <c r="F49" s="5"/>
      <c r="G49" s="5"/>
      <c r="H49" s="5"/>
      <c r="J49" s="2"/>
      <c r="P49" s="2"/>
      <c r="R49" s="2"/>
    </row>
    <row r="50" spans="1:20">
      <c r="A50" s="1" t="s">
        <v>52</v>
      </c>
      <c r="B50" s="5"/>
      <c r="C50" s="5"/>
      <c r="D50" s="5"/>
      <c r="E50" s="5"/>
      <c r="F50" s="5"/>
      <c r="G50" s="5"/>
      <c r="H50" s="5"/>
      <c r="J50" s="2"/>
      <c r="P50" s="2"/>
      <c r="R50" s="2"/>
    </row>
    <row r="51" spans="1:20">
      <c r="A51" s="7" t="s">
        <v>91</v>
      </c>
      <c r="B51" s="5">
        <v>40</v>
      </c>
      <c r="C51" s="5">
        <v>22</v>
      </c>
      <c r="D51" s="5">
        <v>15</v>
      </c>
      <c r="E51" s="5">
        <v>15</v>
      </c>
      <c r="F51" s="5">
        <v>2</v>
      </c>
      <c r="G51" s="5"/>
      <c r="H51" s="5"/>
      <c r="J51" s="2">
        <f>IF(B51=0,"",C51/B51)</f>
        <v>0.55000000000000004</v>
      </c>
      <c r="P51" s="2" t="s">
        <v>92</v>
      </c>
      <c r="R51" s="2" t="s">
        <v>88</v>
      </c>
      <c r="T51" t="s">
        <v>88</v>
      </c>
    </row>
    <row r="52" spans="1:20">
      <c r="A52" s="7" t="s">
        <v>93</v>
      </c>
      <c r="B52" s="5">
        <v>34</v>
      </c>
      <c r="C52" s="5">
        <v>23</v>
      </c>
      <c r="D52" s="5">
        <v>15</v>
      </c>
      <c r="E52" s="5">
        <v>15</v>
      </c>
      <c r="F52" s="5"/>
      <c r="G52" s="5"/>
      <c r="H52" s="5"/>
      <c r="J52" s="2">
        <f>IF(B52=0,"",C52/B52)</f>
        <v>0.67647058823529416</v>
      </c>
      <c r="P52" s="2" t="s">
        <v>94</v>
      </c>
      <c r="R52" s="2" t="s">
        <v>95</v>
      </c>
      <c r="T52" t="s">
        <v>96</v>
      </c>
    </row>
    <row r="53" spans="1:20">
      <c r="A53" s="7" t="s">
        <v>97</v>
      </c>
      <c r="B53" s="5">
        <v>33</v>
      </c>
      <c r="C53" s="5">
        <v>17</v>
      </c>
      <c r="D53" s="5">
        <v>8</v>
      </c>
      <c r="E53" s="5">
        <v>8</v>
      </c>
      <c r="F53" s="5">
        <v>3</v>
      </c>
      <c r="G53" s="5"/>
      <c r="H53" s="5"/>
      <c r="J53" s="2">
        <f>IF(B53=0,"",C53/B53)</f>
        <v>0.51515151515151514</v>
      </c>
      <c r="L53">
        <v>1</v>
      </c>
      <c r="P53" s="2" t="s">
        <v>98</v>
      </c>
      <c r="R53" s="2" t="s">
        <v>95</v>
      </c>
      <c r="T53" t="s">
        <v>99</v>
      </c>
    </row>
    <row r="54" spans="1:20">
      <c r="A54" s="7" t="s">
        <v>100</v>
      </c>
      <c r="B54" s="5">
        <v>45</v>
      </c>
      <c r="C54" s="5">
        <v>25</v>
      </c>
      <c r="D54" s="5">
        <v>15</v>
      </c>
      <c r="E54" s="5">
        <v>15</v>
      </c>
      <c r="F54" s="5">
        <v>1</v>
      </c>
      <c r="G54" s="5"/>
      <c r="H54" s="5"/>
      <c r="J54" s="2">
        <f t="shared" ref="J54:J55" si="16">IF(B54=0,"",C54/B54)</f>
        <v>0.55555555555555558</v>
      </c>
      <c r="L54">
        <v>2</v>
      </c>
      <c r="P54" s="2" t="s">
        <v>101</v>
      </c>
      <c r="R54" s="2" t="s">
        <v>95</v>
      </c>
      <c r="T54" t="s">
        <v>102</v>
      </c>
    </row>
    <row r="55" spans="1:20">
      <c r="A55" s="7" t="s">
        <v>103</v>
      </c>
      <c r="B55" s="5">
        <v>35</v>
      </c>
      <c r="C55" s="5">
        <v>17</v>
      </c>
      <c r="D55" s="5">
        <v>6</v>
      </c>
      <c r="E55" s="5">
        <v>6</v>
      </c>
      <c r="F55" s="5">
        <v>1</v>
      </c>
      <c r="G55" s="5"/>
      <c r="H55" s="5"/>
      <c r="J55" s="2">
        <f t="shared" si="16"/>
        <v>0.48571428571428571</v>
      </c>
      <c r="P55" s="2" t="s">
        <v>104</v>
      </c>
      <c r="R55" s="2" t="s">
        <v>88</v>
      </c>
      <c r="T55" t="s">
        <v>88</v>
      </c>
    </row>
    <row r="56" spans="1:20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>
      <c r="A57" s="13" t="s">
        <v>53</v>
      </c>
      <c r="B57" s="1">
        <f>SUM(B39:B56)</f>
        <v>534</v>
      </c>
      <c r="C57" s="1">
        <f t="shared" ref="C57:H57" si="17">SUM(C39:C56)</f>
        <v>296</v>
      </c>
      <c r="D57" s="1">
        <f t="shared" si="17"/>
        <v>168</v>
      </c>
      <c r="E57" s="1">
        <f t="shared" si="17"/>
        <v>167</v>
      </c>
      <c r="F57" s="1">
        <f t="shared" si="17"/>
        <v>22</v>
      </c>
      <c r="G57" s="1">
        <f t="shared" si="17"/>
        <v>0</v>
      </c>
      <c r="H57" s="1">
        <f t="shared" si="17"/>
        <v>0</v>
      </c>
      <c r="I57" s="1"/>
      <c r="J57" s="10">
        <f>(C57/B57)</f>
        <v>0.55430711610486894</v>
      </c>
      <c r="K57" s="1"/>
      <c r="L57" s="1">
        <f t="shared" ref="L57" si="18">SUM(L39:L56)</f>
        <v>6</v>
      </c>
      <c r="M57" s="1"/>
      <c r="P57" s="21" t="s">
        <v>106</v>
      </c>
      <c r="R57" s="2"/>
    </row>
    <row r="58" spans="1:20">
      <c r="A58" s="7"/>
      <c r="J58" s="2"/>
      <c r="P58" s="2"/>
      <c r="R58" s="2"/>
    </row>
    <row r="59" spans="1:20">
      <c r="A59" s="7"/>
      <c r="J59" s="2"/>
      <c r="P59" s="2"/>
      <c r="R59" s="2"/>
    </row>
    <row r="60" spans="1:20">
      <c r="A60" s="7"/>
      <c r="J60" s="2"/>
      <c r="P60" s="2"/>
      <c r="R60" s="2"/>
    </row>
    <row r="61" spans="1:20">
      <c r="A61" s="7"/>
      <c r="J61" s="2"/>
      <c r="P61" s="2"/>
      <c r="R61" s="2"/>
    </row>
    <row r="62" spans="1:20">
      <c r="A62" s="1"/>
      <c r="J62" s="2"/>
      <c r="P62" s="2"/>
      <c r="R62" s="2"/>
    </row>
    <row r="63" spans="1:20">
      <c r="A63" s="7"/>
      <c r="J63" s="2"/>
      <c r="P63" s="2"/>
      <c r="R63" s="2"/>
    </row>
    <row r="64" spans="1:20">
      <c r="A64" s="7"/>
      <c r="J64" s="2"/>
      <c r="P64" s="2"/>
      <c r="R64" s="2"/>
    </row>
    <row r="65" spans="1:18">
      <c r="A65" s="7"/>
      <c r="J65" s="2"/>
      <c r="P65" s="2"/>
      <c r="R65" s="2"/>
    </row>
    <row r="66" spans="1:18">
      <c r="A66" s="7"/>
      <c r="J66" s="2"/>
      <c r="P66" s="2"/>
      <c r="R66" s="2"/>
    </row>
    <row r="67" spans="1:18">
      <c r="A67" s="7"/>
      <c r="J67" s="2"/>
      <c r="P67" s="2"/>
      <c r="R67" s="2"/>
    </row>
    <row r="68" spans="1:18">
      <c r="A68" s="13"/>
      <c r="B68" s="1"/>
      <c r="C68" s="1"/>
      <c r="D68" s="1"/>
      <c r="E68" s="1"/>
      <c r="F68" s="1"/>
      <c r="G68" s="1"/>
      <c r="H68" s="1"/>
      <c r="I68" s="1"/>
      <c r="J68" s="10"/>
      <c r="K68" s="1"/>
      <c r="L68" s="1"/>
      <c r="M68" s="1"/>
      <c r="N68" s="1"/>
      <c r="O68" s="1"/>
      <c r="P68" s="10"/>
      <c r="Q68" s="10"/>
      <c r="R68" s="2"/>
    </row>
    <row r="69" spans="1:18">
      <c r="B69" s="8"/>
      <c r="C69" s="8"/>
      <c r="D69" s="8"/>
      <c r="E69" s="8"/>
      <c r="F69" s="8"/>
      <c r="G69" s="8"/>
      <c r="H69" s="8"/>
      <c r="I69" s="8"/>
      <c r="J69" s="14"/>
      <c r="K69" s="8"/>
      <c r="L69" s="8"/>
      <c r="P69" s="2"/>
      <c r="Q69" s="2"/>
      <c r="R69" s="2"/>
    </row>
    <row r="70" spans="1:18">
      <c r="J70" s="2"/>
      <c r="P70" s="2"/>
      <c r="Q70" s="2"/>
      <c r="R70" s="2"/>
    </row>
    <row r="71" spans="1:18">
      <c r="A71" s="1"/>
      <c r="J71" s="2"/>
      <c r="P71" s="2"/>
      <c r="Q71" s="2"/>
      <c r="R71" s="2"/>
    </row>
    <row r="72" spans="1:18">
      <c r="J72" s="2"/>
      <c r="P72" s="2"/>
      <c r="Q72" s="2"/>
      <c r="R72" s="2"/>
    </row>
    <row r="73" spans="1:18">
      <c r="J73" s="2"/>
      <c r="P73" s="2"/>
      <c r="Q73" s="2"/>
      <c r="R73" s="2"/>
    </row>
    <row r="74" spans="1:18">
      <c r="J74" s="2"/>
      <c r="P74" s="2"/>
      <c r="Q74" s="2"/>
      <c r="R74" s="2"/>
    </row>
    <row r="75" spans="1:18">
      <c r="J75" s="2"/>
      <c r="P75" s="2"/>
      <c r="Q75" s="2"/>
      <c r="R75" s="2"/>
    </row>
    <row r="76" spans="1:18">
      <c r="J76" s="2"/>
      <c r="P76" s="2"/>
      <c r="Q76" s="2"/>
      <c r="R76" s="2"/>
    </row>
    <row r="77" spans="1:18">
      <c r="J77" s="2"/>
      <c r="P77" s="2"/>
      <c r="Q77" s="2"/>
      <c r="R77" s="2"/>
    </row>
    <row r="78" spans="1:18">
      <c r="J78" s="2"/>
      <c r="P78" s="2"/>
      <c r="Q78" s="2"/>
      <c r="R78" s="2"/>
    </row>
    <row r="79" spans="1:18">
      <c r="J79" s="2"/>
      <c r="P79" s="2"/>
      <c r="Q79" s="2"/>
      <c r="R79" s="2"/>
    </row>
    <row r="80" spans="1:18">
      <c r="J80" s="2"/>
      <c r="P80" s="2"/>
      <c r="Q80" s="2"/>
      <c r="R80" s="2"/>
    </row>
    <row r="81" spans="10:18">
      <c r="J81" s="2"/>
      <c r="P81" s="2"/>
      <c r="Q81" s="2"/>
      <c r="R81" s="2"/>
    </row>
    <row r="82" spans="10:18">
      <c r="J82" s="2"/>
      <c r="P82" s="2"/>
      <c r="Q82" s="2"/>
      <c r="R82" s="2"/>
    </row>
    <row r="83" spans="10:18">
      <c r="J83" s="10"/>
      <c r="K83" s="1"/>
      <c r="L83" s="1"/>
      <c r="M83" s="1"/>
      <c r="N83" s="1"/>
      <c r="O83" s="1"/>
      <c r="P83" s="10"/>
      <c r="Q83" s="10"/>
      <c r="R83" s="10"/>
    </row>
  </sheetData>
  <phoneticPr fontId="4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zoomScale="115" zoomScaleNormal="115" zoomScalePageLayoutView="115" workbookViewId="0">
      <pane ySplit="3" topLeftCell="A27" activePane="bottomLeft" state="frozen"/>
      <selection pane="bottomLeft" activeCell="J39" sqref="J39"/>
    </sheetView>
  </sheetViews>
  <sheetFormatPr baseColWidth="10" defaultColWidth="8.83203125" defaultRowHeight="14" x14ac:dyDescent="0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55</v>
      </c>
      <c r="P1" s="2"/>
      <c r="Q1" s="2"/>
      <c r="R1" s="2"/>
    </row>
    <row r="2" spans="1:18">
      <c r="A2" s="1" t="s">
        <v>0</v>
      </c>
      <c r="P2" s="2"/>
      <c r="Q2" s="2"/>
      <c r="R2" s="2"/>
    </row>
    <row r="3" spans="1:1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>
      <c r="A4" s="19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6" t="str">
        <f>IF(D4=0,"",E4/D4)</f>
        <v/>
      </c>
      <c r="Q4" s="6" t="str">
        <f>IF(D4=0,"",(H4+I4*2+J4*3+K4*4)/D4)</f>
        <v/>
      </c>
      <c r="R4" s="6" t="str">
        <f>IF(C4=0,"",(E4+L4)/C4)</f>
        <v/>
      </c>
    </row>
    <row r="5" spans="1:18">
      <c r="A5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5"/>
      <c r="O5" s="5"/>
      <c r="P5" s="6" t="str">
        <f t="shared" ref="P5:P30" si="0">IF(D5=0,"",E5/D5)</f>
        <v/>
      </c>
      <c r="Q5" s="6" t="str">
        <f t="shared" ref="Q5:Q30" si="1">IF(D5=0,"",(H5+I5*2+J5*3+K5*4)/D5)</f>
        <v/>
      </c>
      <c r="R5" s="6" t="str">
        <f t="shared" ref="R5:R30" si="2">IF(C5=0,"",(E5+L5)/C5)</f>
        <v/>
      </c>
    </row>
    <row r="6" spans="1:18">
      <c r="A6" t="s">
        <v>21</v>
      </c>
      <c r="B6" s="17">
        <v>8</v>
      </c>
      <c r="C6" s="17">
        <v>33</v>
      </c>
      <c r="D6" s="17">
        <v>32</v>
      </c>
      <c r="E6" s="17">
        <v>14</v>
      </c>
      <c r="F6" s="17">
        <v>13</v>
      </c>
      <c r="G6" s="17">
        <v>2</v>
      </c>
      <c r="H6" s="17">
        <v>12</v>
      </c>
      <c r="I6" s="17">
        <v>2</v>
      </c>
      <c r="J6" s="17"/>
      <c r="K6" s="17"/>
      <c r="L6" s="17">
        <v>1</v>
      </c>
      <c r="M6" s="17"/>
      <c r="N6" s="5"/>
      <c r="O6" s="5"/>
      <c r="P6" s="6">
        <f t="shared" si="0"/>
        <v>0.4375</v>
      </c>
      <c r="Q6" s="6">
        <f t="shared" si="1"/>
        <v>0.5</v>
      </c>
      <c r="R6" s="6">
        <f t="shared" si="2"/>
        <v>0.45454545454545453</v>
      </c>
    </row>
    <row r="7" spans="1:18">
      <c r="A7" t="s">
        <v>22</v>
      </c>
      <c r="B7" s="17">
        <v>2</v>
      </c>
      <c r="C7" s="17">
        <v>9</v>
      </c>
      <c r="D7" s="17">
        <v>4</v>
      </c>
      <c r="E7" s="17">
        <v>3</v>
      </c>
      <c r="F7" s="17">
        <v>3</v>
      </c>
      <c r="G7" s="17">
        <v>2</v>
      </c>
      <c r="H7" s="17">
        <v>3</v>
      </c>
      <c r="I7" s="17"/>
      <c r="J7" s="17"/>
      <c r="K7" s="17"/>
      <c r="L7" s="18">
        <v>5</v>
      </c>
      <c r="M7" s="17"/>
      <c r="N7" s="5"/>
      <c r="O7" s="5"/>
      <c r="P7" s="6">
        <f t="shared" ref="P7" si="3">IF(D7=0,"",E7/D7)</f>
        <v>0.75</v>
      </c>
      <c r="Q7" s="6">
        <f t="shared" ref="Q7" si="4">IF(D7=0,"",(H7+I7*2+J7*3+K7*4)/D7)</f>
        <v>0.75</v>
      </c>
      <c r="R7" s="6">
        <f t="shared" ref="R7" si="5">IF(C7=0,"",(E7+L7)/C7)</f>
        <v>0.88888888888888884</v>
      </c>
    </row>
    <row r="8" spans="1:18">
      <c r="A8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"/>
      <c r="O8" s="5"/>
      <c r="P8" s="6" t="str">
        <f t="shared" si="0"/>
        <v/>
      </c>
      <c r="Q8" s="6" t="str">
        <f t="shared" si="1"/>
        <v/>
      </c>
      <c r="R8" s="6" t="str">
        <f t="shared" si="2"/>
        <v/>
      </c>
    </row>
    <row r="9" spans="1:18">
      <c r="A9" t="s">
        <v>24</v>
      </c>
      <c r="B9" s="17">
        <v>7</v>
      </c>
      <c r="C9" s="17">
        <v>30</v>
      </c>
      <c r="D9" s="17">
        <v>28</v>
      </c>
      <c r="E9" s="17">
        <v>18</v>
      </c>
      <c r="F9" s="17">
        <v>11</v>
      </c>
      <c r="G9" s="17">
        <v>8</v>
      </c>
      <c r="H9" s="17">
        <v>15</v>
      </c>
      <c r="I9" s="17">
        <v>2</v>
      </c>
      <c r="J9" s="17">
        <v>1</v>
      </c>
      <c r="K9" s="17"/>
      <c r="L9" s="17">
        <v>2</v>
      </c>
      <c r="M9" s="17"/>
      <c r="N9" s="5"/>
      <c r="O9" s="5"/>
      <c r="P9" s="6">
        <f t="shared" si="0"/>
        <v>0.6428571428571429</v>
      </c>
      <c r="Q9" s="6">
        <f t="shared" si="1"/>
        <v>0.7857142857142857</v>
      </c>
      <c r="R9" s="6">
        <f t="shared" si="2"/>
        <v>0.66666666666666663</v>
      </c>
    </row>
    <row r="10" spans="1:18">
      <c r="A10" t="s">
        <v>25</v>
      </c>
      <c r="B10" s="17">
        <v>6</v>
      </c>
      <c r="C10" s="17">
        <v>17</v>
      </c>
      <c r="D10" s="17">
        <v>15</v>
      </c>
      <c r="E10" s="17">
        <v>6</v>
      </c>
      <c r="F10" s="17">
        <v>5</v>
      </c>
      <c r="G10" s="17">
        <v>3</v>
      </c>
      <c r="H10" s="17">
        <v>5</v>
      </c>
      <c r="I10" s="17">
        <v>1</v>
      </c>
      <c r="J10" s="18"/>
      <c r="K10" s="17"/>
      <c r="L10" s="17">
        <v>2</v>
      </c>
      <c r="M10" s="17"/>
      <c r="N10" s="5"/>
      <c r="O10" s="5"/>
      <c r="P10" s="6">
        <f t="shared" si="0"/>
        <v>0.4</v>
      </c>
      <c r="Q10" s="6">
        <f t="shared" si="1"/>
        <v>0.46666666666666667</v>
      </c>
      <c r="R10" s="6">
        <f t="shared" si="2"/>
        <v>0.47058823529411764</v>
      </c>
    </row>
    <row r="11" spans="1:18">
      <c r="A11" t="s">
        <v>26</v>
      </c>
      <c r="B11" s="18">
        <v>7</v>
      </c>
      <c r="C11" s="17">
        <v>24</v>
      </c>
      <c r="D11" s="17">
        <v>24</v>
      </c>
      <c r="E11" s="17">
        <v>14</v>
      </c>
      <c r="F11" s="17">
        <v>5</v>
      </c>
      <c r="G11" s="17">
        <v>10</v>
      </c>
      <c r="H11" s="17">
        <v>11</v>
      </c>
      <c r="I11" s="17"/>
      <c r="J11" s="18"/>
      <c r="K11" s="18">
        <v>3</v>
      </c>
      <c r="L11" s="17"/>
      <c r="M11" s="17"/>
      <c r="N11" s="5"/>
      <c r="O11" s="5"/>
      <c r="P11" s="6">
        <f t="shared" si="0"/>
        <v>0.58333333333333337</v>
      </c>
      <c r="Q11" s="6">
        <f t="shared" si="1"/>
        <v>0.95833333333333337</v>
      </c>
      <c r="R11" s="6">
        <f t="shared" si="2"/>
        <v>0.58333333333333337</v>
      </c>
    </row>
    <row r="12" spans="1:18">
      <c r="A12" t="s">
        <v>27</v>
      </c>
      <c r="B12" s="17">
        <v>6</v>
      </c>
      <c r="C12" s="17">
        <v>20</v>
      </c>
      <c r="D12" s="17">
        <v>20</v>
      </c>
      <c r="E12" s="17">
        <v>14</v>
      </c>
      <c r="F12" s="17">
        <v>5</v>
      </c>
      <c r="G12" s="17">
        <v>6</v>
      </c>
      <c r="H12" s="17">
        <v>11</v>
      </c>
      <c r="I12" s="17">
        <v>2</v>
      </c>
      <c r="J12" s="17">
        <v>1</v>
      </c>
      <c r="K12" s="17"/>
      <c r="L12" s="17"/>
      <c r="M12" s="17"/>
      <c r="N12" s="5"/>
      <c r="O12" s="5"/>
      <c r="P12" s="6">
        <f t="shared" si="0"/>
        <v>0.7</v>
      </c>
      <c r="Q12" s="6">
        <f t="shared" si="1"/>
        <v>0.9</v>
      </c>
      <c r="R12" s="6">
        <f t="shared" si="2"/>
        <v>0.7</v>
      </c>
    </row>
    <row r="13" spans="1:18">
      <c r="A13" t="s">
        <v>68</v>
      </c>
      <c r="B13" s="17">
        <v>2</v>
      </c>
      <c r="C13" s="17">
        <v>7</v>
      </c>
      <c r="D13" s="17">
        <v>7</v>
      </c>
      <c r="E13" s="17">
        <v>5</v>
      </c>
      <c r="F13" s="17">
        <v>3</v>
      </c>
      <c r="G13" s="17"/>
      <c r="H13" s="17">
        <v>5</v>
      </c>
      <c r="I13" s="17"/>
      <c r="J13" s="18"/>
      <c r="K13" s="17"/>
      <c r="L13" s="17"/>
      <c r="M13" s="17"/>
      <c r="N13" s="5"/>
      <c r="O13" s="5"/>
      <c r="P13" s="6">
        <f t="shared" ref="P13" si="6">IF(D13=0,"",E13/D13)</f>
        <v>0.7142857142857143</v>
      </c>
      <c r="Q13" s="6">
        <f t="shared" ref="Q13" si="7">IF(D13=0,"",(H13+I13*2+J13*3+K13*4)/D13)</f>
        <v>0.7142857142857143</v>
      </c>
      <c r="R13" s="6">
        <f t="shared" ref="R13" si="8">IF(C13=0,"",(E13+L13)/C13)</f>
        <v>0.7142857142857143</v>
      </c>
    </row>
    <row r="14" spans="1:18">
      <c r="A14" s="20" t="s">
        <v>69</v>
      </c>
      <c r="B14" s="17">
        <v>4</v>
      </c>
      <c r="C14" s="17">
        <v>13</v>
      </c>
      <c r="D14" s="17">
        <v>13</v>
      </c>
      <c r="E14" s="17">
        <v>9</v>
      </c>
      <c r="F14" s="17">
        <v>6</v>
      </c>
      <c r="G14" s="17">
        <v>4</v>
      </c>
      <c r="H14" s="17">
        <v>9</v>
      </c>
      <c r="I14" s="17"/>
      <c r="J14" s="18"/>
      <c r="K14" s="17"/>
      <c r="L14" s="17"/>
      <c r="M14" s="17"/>
      <c r="N14" s="5"/>
      <c r="O14" s="5"/>
      <c r="P14" s="6">
        <f t="shared" ref="P14" si="9">IF(D14=0,"",E14/D14)</f>
        <v>0.69230769230769229</v>
      </c>
      <c r="Q14" s="6">
        <f t="shared" ref="Q14" si="10">IF(D14=0,"",(H14+I14*2+J14*3+K14*4)/D14)</f>
        <v>0.69230769230769229</v>
      </c>
      <c r="R14" s="6">
        <f t="shared" ref="R14" si="11">IF(C14=0,"",(E14+L14)/C14)</f>
        <v>0.69230769230769229</v>
      </c>
    </row>
    <row r="15" spans="1:18">
      <c r="A15" t="s">
        <v>28</v>
      </c>
      <c r="B15" s="17"/>
      <c r="C15" s="17"/>
      <c r="D15" s="17"/>
      <c r="E15" s="17"/>
      <c r="F15" s="17"/>
      <c r="G15" s="17"/>
      <c r="H15" s="17"/>
      <c r="I15" s="17"/>
      <c r="J15" s="18"/>
      <c r="K15" s="17"/>
      <c r="L15" s="17"/>
      <c r="M15" s="17"/>
      <c r="N15" s="5"/>
      <c r="O15" s="5"/>
      <c r="P15" s="6" t="str">
        <f t="shared" si="0"/>
        <v/>
      </c>
      <c r="Q15" s="6" t="str">
        <f t="shared" si="1"/>
        <v/>
      </c>
      <c r="R15" s="6" t="str">
        <f t="shared" si="2"/>
        <v/>
      </c>
    </row>
    <row r="16" spans="1:18">
      <c r="A16" t="s">
        <v>29</v>
      </c>
      <c r="B16" s="17">
        <v>3</v>
      </c>
      <c r="C16" s="17">
        <v>11</v>
      </c>
      <c r="D16" s="17">
        <v>10</v>
      </c>
      <c r="E16" s="17">
        <v>5</v>
      </c>
      <c r="F16" s="17">
        <v>2</v>
      </c>
      <c r="G16" s="17">
        <v>9</v>
      </c>
      <c r="H16" s="17">
        <v>5</v>
      </c>
      <c r="I16" s="17"/>
      <c r="J16" s="18"/>
      <c r="K16" s="17"/>
      <c r="L16" s="17">
        <v>1</v>
      </c>
      <c r="M16" s="17"/>
      <c r="N16" s="5"/>
      <c r="O16" s="5"/>
      <c r="P16" s="6">
        <f t="shared" si="0"/>
        <v>0.5</v>
      </c>
      <c r="Q16" s="6">
        <f t="shared" si="1"/>
        <v>0.5</v>
      </c>
      <c r="R16" s="6">
        <f t="shared" si="2"/>
        <v>0.54545454545454541</v>
      </c>
    </row>
    <row r="17" spans="1:19">
      <c r="A17" t="s">
        <v>30</v>
      </c>
      <c r="B17" s="17">
        <v>1</v>
      </c>
      <c r="C17" s="17">
        <v>3</v>
      </c>
      <c r="D17" s="17">
        <v>3</v>
      </c>
      <c r="E17" s="17"/>
      <c r="F17" s="17"/>
      <c r="G17" s="17"/>
      <c r="H17" s="17"/>
      <c r="I17" s="17"/>
      <c r="J17" s="18"/>
      <c r="K17" s="17"/>
      <c r="L17" s="17"/>
      <c r="M17" s="17"/>
      <c r="N17" s="5"/>
      <c r="O17" s="5"/>
      <c r="P17" s="6">
        <f t="shared" si="0"/>
        <v>0</v>
      </c>
      <c r="Q17" s="6">
        <f t="shared" si="1"/>
        <v>0</v>
      </c>
      <c r="R17" s="6">
        <f t="shared" si="2"/>
        <v>0</v>
      </c>
    </row>
    <row r="18" spans="1:19">
      <c r="A18" t="s">
        <v>31</v>
      </c>
      <c r="B18" s="17">
        <v>3</v>
      </c>
      <c r="C18" s="17">
        <v>9</v>
      </c>
      <c r="D18" s="17">
        <v>9</v>
      </c>
      <c r="E18" s="17">
        <v>3</v>
      </c>
      <c r="F18" s="17">
        <v>2</v>
      </c>
      <c r="G18" s="17">
        <v>1</v>
      </c>
      <c r="H18" s="17">
        <v>3</v>
      </c>
      <c r="I18" s="17"/>
      <c r="J18" s="18"/>
      <c r="K18" s="17"/>
      <c r="L18" s="17"/>
      <c r="M18" s="17"/>
      <c r="N18" s="5"/>
      <c r="O18" s="5"/>
      <c r="P18" s="6">
        <f t="shared" si="0"/>
        <v>0.33333333333333331</v>
      </c>
      <c r="Q18" s="6">
        <f t="shared" si="1"/>
        <v>0.33333333333333331</v>
      </c>
      <c r="R18" s="6">
        <f t="shared" si="2"/>
        <v>0.33333333333333331</v>
      </c>
    </row>
    <row r="19" spans="1:19">
      <c r="A19" t="s">
        <v>32</v>
      </c>
      <c r="B19" s="17">
        <v>6</v>
      </c>
      <c r="C19" s="17">
        <v>23</v>
      </c>
      <c r="D19" s="17">
        <v>21</v>
      </c>
      <c r="E19" s="17">
        <v>9</v>
      </c>
      <c r="F19" s="17">
        <v>4</v>
      </c>
      <c r="G19" s="17">
        <v>4</v>
      </c>
      <c r="H19" s="17">
        <v>6</v>
      </c>
      <c r="I19" s="17">
        <v>3</v>
      </c>
      <c r="J19" s="18"/>
      <c r="K19" s="17"/>
      <c r="L19" s="17">
        <v>2</v>
      </c>
      <c r="M19" s="17"/>
      <c r="N19" s="5"/>
      <c r="O19" s="5"/>
      <c r="P19" s="6">
        <f t="shared" si="0"/>
        <v>0.42857142857142855</v>
      </c>
      <c r="Q19" s="6">
        <f t="shared" si="1"/>
        <v>0.5714285714285714</v>
      </c>
      <c r="R19" s="6">
        <f t="shared" si="2"/>
        <v>0.47826086956521741</v>
      </c>
    </row>
    <row r="20" spans="1:19">
      <c r="A20" t="s">
        <v>33</v>
      </c>
      <c r="B20" s="17">
        <v>4</v>
      </c>
      <c r="C20" s="17">
        <v>12</v>
      </c>
      <c r="D20" s="17">
        <v>11</v>
      </c>
      <c r="E20" s="17">
        <v>8</v>
      </c>
      <c r="F20" s="17">
        <v>3</v>
      </c>
      <c r="G20" s="17">
        <v>7</v>
      </c>
      <c r="H20" s="17">
        <v>4</v>
      </c>
      <c r="I20" s="17">
        <v>2</v>
      </c>
      <c r="J20" s="18">
        <v>2</v>
      </c>
      <c r="K20" s="17"/>
      <c r="L20" s="17"/>
      <c r="M20" s="17">
        <v>1</v>
      </c>
      <c r="N20" s="5"/>
      <c r="O20" s="5"/>
      <c r="P20" s="6">
        <f t="shared" si="0"/>
        <v>0.72727272727272729</v>
      </c>
      <c r="Q20" s="4">
        <f t="shared" si="1"/>
        <v>1.2727272727272727</v>
      </c>
      <c r="R20" s="6">
        <f t="shared" si="2"/>
        <v>0.66666666666666663</v>
      </c>
    </row>
    <row r="21" spans="1:19">
      <c r="A21" t="s">
        <v>34</v>
      </c>
      <c r="B21" s="17"/>
      <c r="C21" s="17"/>
      <c r="D21" s="17"/>
      <c r="E21" s="17"/>
      <c r="F21" s="17"/>
      <c r="G21" s="17"/>
      <c r="H21" s="17"/>
      <c r="I21" s="17"/>
      <c r="J21" s="18"/>
      <c r="K21" s="17"/>
      <c r="L21" s="17"/>
      <c r="M21" s="17"/>
      <c r="N21" s="5"/>
      <c r="O21" s="5"/>
      <c r="P21" s="6" t="str">
        <f t="shared" si="0"/>
        <v/>
      </c>
      <c r="Q21" s="6" t="str">
        <f t="shared" si="1"/>
        <v/>
      </c>
      <c r="R21" s="6" t="str">
        <f t="shared" si="2"/>
        <v/>
      </c>
    </row>
    <row r="22" spans="1:19">
      <c r="A22" t="s">
        <v>65</v>
      </c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5"/>
      <c r="O22" s="5"/>
      <c r="P22" s="6" t="str">
        <f t="shared" ref="P22:P23" si="12">IF(D22=0,"",E22/D22)</f>
        <v/>
      </c>
      <c r="Q22" s="6" t="str">
        <f t="shared" ref="Q22:Q23" si="13">IF(D22=0,"",(H22+I22*2+J22*3+K22*4)/D22)</f>
        <v/>
      </c>
      <c r="R22" s="6" t="str">
        <f t="shared" ref="R22:R23" si="14">IF(C22=0,"",(E22+L22)/C22)</f>
        <v/>
      </c>
    </row>
    <row r="23" spans="1:19">
      <c r="A23" t="s">
        <v>66</v>
      </c>
      <c r="B23" s="17">
        <v>3</v>
      </c>
      <c r="C23" s="17">
        <v>10</v>
      </c>
      <c r="D23" s="17">
        <v>10</v>
      </c>
      <c r="E23" s="17">
        <v>6</v>
      </c>
      <c r="F23" s="17">
        <v>3</v>
      </c>
      <c r="G23" s="17"/>
      <c r="H23" s="17">
        <v>6</v>
      </c>
      <c r="I23" s="17"/>
      <c r="J23" s="18"/>
      <c r="K23" s="17"/>
      <c r="L23" s="17"/>
      <c r="M23" s="17"/>
      <c r="N23" s="5"/>
      <c r="O23" s="5"/>
      <c r="P23" s="6">
        <f t="shared" si="12"/>
        <v>0.6</v>
      </c>
      <c r="Q23" s="6">
        <f t="shared" si="13"/>
        <v>0.6</v>
      </c>
      <c r="R23" s="6">
        <f t="shared" si="14"/>
        <v>0.6</v>
      </c>
    </row>
    <row r="24" spans="1:19">
      <c r="A24" t="s">
        <v>35</v>
      </c>
      <c r="B24" s="17">
        <v>4</v>
      </c>
      <c r="C24" s="17">
        <v>18</v>
      </c>
      <c r="D24" s="17">
        <v>17</v>
      </c>
      <c r="E24" s="17">
        <v>11</v>
      </c>
      <c r="F24" s="17">
        <v>7</v>
      </c>
      <c r="G24" s="17">
        <v>4</v>
      </c>
      <c r="H24" s="17">
        <v>10</v>
      </c>
      <c r="I24" s="17">
        <v>1</v>
      </c>
      <c r="J24" s="18"/>
      <c r="K24" s="17"/>
      <c r="L24" s="17">
        <v>1</v>
      </c>
      <c r="M24" s="17"/>
      <c r="N24" s="5"/>
      <c r="O24" s="5"/>
      <c r="P24" s="6">
        <f t="shared" si="0"/>
        <v>0.6470588235294118</v>
      </c>
      <c r="Q24" s="6">
        <f t="shared" si="1"/>
        <v>0.70588235294117652</v>
      </c>
      <c r="R24" s="6">
        <f t="shared" si="2"/>
        <v>0.66666666666666663</v>
      </c>
    </row>
    <row r="25" spans="1:19">
      <c r="A25" t="s">
        <v>36</v>
      </c>
      <c r="B25" s="17">
        <v>8</v>
      </c>
      <c r="C25" s="17">
        <v>32</v>
      </c>
      <c r="D25" s="17">
        <v>32</v>
      </c>
      <c r="E25" s="17">
        <v>17</v>
      </c>
      <c r="F25" s="17">
        <v>11</v>
      </c>
      <c r="G25" s="17">
        <v>3</v>
      </c>
      <c r="H25" s="18">
        <v>16</v>
      </c>
      <c r="I25" s="17"/>
      <c r="J25" s="17">
        <v>1</v>
      </c>
      <c r="K25" s="17"/>
      <c r="L25" s="17"/>
      <c r="M25" s="17"/>
      <c r="N25" s="5"/>
      <c r="O25" s="5"/>
      <c r="P25" s="6">
        <f t="shared" si="0"/>
        <v>0.53125</v>
      </c>
      <c r="Q25" s="6">
        <f t="shared" si="1"/>
        <v>0.59375</v>
      </c>
      <c r="R25" s="6">
        <f t="shared" si="2"/>
        <v>0.53125</v>
      </c>
    </row>
    <row r="26" spans="1:19">
      <c r="A26" t="s">
        <v>67</v>
      </c>
      <c r="B26" s="17">
        <v>6</v>
      </c>
      <c r="C26" s="17">
        <v>21</v>
      </c>
      <c r="D26" s="17">
        <v>19</v>
      </c>
      <c r="E26" s="17">
        <v>8</v>
      </c>
      <c r="F26" s="17">
        <v>4</v>
      </c>
      <c r="G26" s="17">
        <v>8</v>
      </c>
      <c r="H26" s="17">
        <v>6</v>
      </c>
      <c r="I26" s="17">
        <v>1</v>
      </c>
      <c r="J26" s="17">
        <v>1</v>
      </c>
      <c r="K26" s="17"/>
      <c r="L26" s="17">
        <v>1</v>
      </c>
      <c r="M26" s="17">
        <v>1</v>
      </c>
      <c r="N26" s="5"/>
      <c r="O26" s="5"/>
      <c r="P26" s="6">
        <f t="shared" ref="P26" si="15">IF(D26=0,"",E26/D26)</f>
        <v>0.42105263157894735</v>
      </c>
      <c r="Q26" s="6">
        <f t="shared" ref="Q26" si="16">IF(D26=0,"",(H26+I26*2+J26*3+K26*4)/D26)</f>
        <v>0.57894736842105265</v>
      </c>
      <c r="R26" s="6">
        <f t="shared" ref="R26" si="17">IF(C26=0,"",(E26+L26)/C26)</f>
        <v>0.42857142857142855</v>
      </c>
    </row>
    <row r="27" spans="1:19">
      <c r="A27" t="s">
        <v>37</v>
      </c>
      <c r="B27" s="18">
        <v>9</v>
      </c>
      <c r="C27" s="18">
        <v>34</v>
      </c>
      <c r="D27" s="18">
        <v>34</v>
      </c>
      <c r="E27" s="18">
        <v>26</v>
      </c>
      <c r="F27" s="18">
        <v>14</v>
      </c>
      <c r="G27" s="18">
        <v>28</v>
      </c>
      <c r="H27" s="17">
        <v>15</v>
      </c>
      <c r="I27" s="18">
        <v>7</v>
      </c>
      <c r="J27" s="17">
        <v>1</v>
      </c>
      <c r="K27" s="18">
        <v>3</v>
      </c>
      <c r="L27" s="17"/>
      <c r="M27" s="17"/>
      <c r="N27" s="5"/>
      <c r="O27" s="5"/>
      <c r="P27" s="4">
        <f t="shared" si="0"/>
        <v>0.76470588235294112</v>
      </c>
      <c r="Q27" s="6">
        <f t="shared" si="1"/>
        <v>1.2941176470588236</v>
      </c>
      <c r="R27" s="4">
        <f t="shared" si="2"/>
        <v>0.76470588235294112</v>
      </c>
    </row>
    <row r="28" spans="1:19">
      <c r="A28" t="s">
        <v>38</v>
      </c>
      <c r="B28" s="17">
        <v>5</v>
      </c>
      <c r="C28" s="17">
        <v>18</v>
      </c>
      <c r="D28" s="17">
        <v>18</v>
      </c>
      <c r="E28" s="17">
        <v>11</v>
      </c>
      <c r="F28" s="17">
        <v>3</v>
      </c>
      <c r="G28" s="17">
        <v>4</v>
      </c>
      <c r="H28" s="17">
        <v>9</v>
      </c>
      <c r="I28" s="17">
        <v>2</v>
      </c>
      <c r="J28" s="17"/>
      <c r="K28" s="17"/>
      <c r="L28" s="17"/>
      <c r="M28" s="17"/>
      <c r="N28" s="5"/>
      <c r="O28" s="5"/>
      <c r="P28" s="6">
        <f t="shared" si="0"/>
        <v>0.61111111111111116</v>
      </c>
      <c r="Q28" s="6">
        <f t="shared" si="1"/>
        <v>0.72222222222222221</v>
      </c>
      <c r="R28" s="6">
        <f t="shared" si="2"/>
        <v>0.61111111111111116</v>
      </c>
    </row>
    <row r="29" spans="1:19">
      <c r="A29" t="s">
        <v>39</v>
      </c>
      <c r="B29" s="17">
        <v>2</v>
      </c>
      <c r="C29" s="17">
        <v>8</v>
      </c>
      <c r="D29" s="17">
        <v>8</v>
      </c>
      <c r="E29" s="17">
        <v>4</v>
      </c>
      <c r="F29" s="17">
        <v>2</v>
      </c>
      <c r="G29" s="17">
        <v>3</v>
      </c>
      <c r="H29" s="17">
        <v>2</v>
      </c>
      <c r="I29" s="17">
        <v>2</v>
      </c>
      <c r="J29" s="17"/>
      <c r="K29" s="17"/>
      <c r="L29" s="17"/>
      <c r="M29" s="17"/>
      <c r="N29" s="5"/>
      <c r="O29" s="5"/>
      <c r="P29" s="6">
        <f t="shared" si="0"/>
        <v>0.5</v>
      </c>
      <c r="Q29" s="6">
        <f t="shared" si="1"/>
        <v>0.75</v>
      </c>
      <c r="R29" s="6">
        <f t="shared" si="2"/>
        <v>0.5</v>
      </c>
    </row>
    <row r="30" spans="1:19">
      <c r="A30" t="s">
        <v>70</v>
      </c>
      <c r="B30" s="17">
        <v>1</v>
      </c>
      <c r="C30" s="17">
        <v>5</v>
      </c>
      <c r="D30" s="17">
        <v>5</v>
      </c>
      <c r="E30" s="17">
        <v>1</v>
      </c>
      <c r="F30" s="17">
        <v>1</v>
      </c>
      <c r="G30" s="17"/>
      <c r="H30" s="17">
        <v>1</v>
      </c>
      <c r="I30" s="17"/>
      <c r="J30" s="17"/>
      <c r="K30" s="17"/>
      <c r="L30" s="17"/>
      <c r="M30" s="17"/>
      <c r="N30" s="5"/>
      <c r="O30" s="5"/>
      <c r="P30" s="6">
        <f t="shared" si="0"/>
        <v>0.2</v>
      </c>
      <c r="Q30" s="6">
        <f t="shared" si="1"/>
        <v>0.2</v>
      </c>
      <c r="R30" s="6">
        <f t="shared" si="2"/>
        <v>0.2</v>
      </c>
    </row>
    <row r="31" spans="1:19">
      <c r="A31" s="8"/>
      <c r="B31" s="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/>
      <c r="Q31" s="2"/>
      <c r="R31" s="9"/>
    </row>
    <row r="32" spans="1:19">
      <c r="A32" s="1" t="s">
        <v>40</v>
      </c>
      <c r="B32" s="3" t="s">
        <v>2</v>
      </c>
      <c r="C32" s="3" t="s">
        <v>41</v>
      </c>
      <c r="D32" s="3" t="s">
        <v>6</v>
      </c>
      <c r="E32" s="3" t="s">
        <v>12</v>
      </c>
      <c r="F32" s="3" t="s">
        <v>15</v>
      </c>
      <c r="G32" s="3"/>
      <c r="H32" s="5"/>
      <c r="I32" s="3"/>
      <c r="J32" s="3" t="s">
        <v>42</v>
      </c>
      <c r="K32" s="3" t="s">
        <v>43</v>
      </c>
      <c r="L32" s="3" t="s">
        <v>44</v>
      </c>
      <c r="M32" s="1"/>
      <c r="N32" s="1"/>
      <c r="O32" s="1"/>
      <c r="P32" s="10"/>
      <c r="Q32" s="10"/>
      <c r="R32" s="10"/>
      <c r="S32" s="1"/>
    </row>
    <row r="33" spans="1:20">
      <c r="A33" t="s">
        <v>29</v>
      </c>
      <c r="B33" s="5">
        <v>2</v>
      </c>
      <c r="C33" s="5">
        <v>15</v>
      </c>
      <c r="D33" s="5">
        <v>22</v>
      </c>
      <c r="E33" s="5"/>
      <c r="F33" s="5"/>
      <c r="G33" s="11"/>
      <c r="H33" s="11"/>
      <c r="I33" s="11"/>
      <c r="J33" s="5">
        <v>2</v>
      </c>
      <c r="K33" s="5">
        <v>1</v>
      </c>
      <c r="L33" s="5"/>
      <c r="P33" s="15"/>
      <c r="Q33" s="2"/>
      <c r="R33" s="2"/>
    </row>
    <row r="34" spans="1:20">
      <c r="A34" t="s">
        <v>37</v>
      </c>
      <c r="B34" s="5">
        <v>7</v>
      </c>
      <c r="C34" s="5">
        <v>40</v>
      </c>
      <c r="D34" s="5">
        <v>26</v>
      </c>
      <c r="E34" s="5"/>
      <c r="F34" s="5">
        <v>2</v>
      </c>
      <c r="G34" s="11"/>
      <c r="H34" s="11"/>
      <c r="I34" s="11"/>
      <c r="J34" s="5">
        <v>4</v>
      </c>
      <c r="K34" s="5">
        <v>0</v>
      </c>
      <c r="L34" s="5"/>
      <c r="P34" s="15" t="s">
        <v>45</v>
      </c>
      <c r="Q34" s="2"/>
      <c r="R34" s="2"/>
    </row>
    <row r="35" spans="1:20">
      <c r="A35" t="s">
        <v>30</v>
      </c>
      <c r="B35" s="5">
        <v>1</v>
      </c>
      <c r="C35" s="5">
        <v>4</v>
      </c>
      <c r="D35" s="5">
        <v>2</v>
      </c>
      <c r="E35" s="5"/>
      <c r="F35" s="5"/>
      <c r="G35" s="11"/>
      <c r="H35" s="11"/>
      <c r="I35" s="11"/>
      <c r="J35" s="5"/>
      <c r="K35" s="5"/>
      <c r="L35" s="5"/>
      <c r="P35" s="2"/>
      <c r="Q35" s="2"/>
      <c r="R35" s="2"/>
    </row>
    <row r="36" spans="1:20">
      <c r="A36" t="s">
        <v>27</v>
      </c>
      <c r="B36" s="5">
        <v>1</v>
      </c>
      <c r="C36" s="5">
        <v>2</v>
      </c>
      <c r="D36" s="5">
        <v>3</v>
      </c>
      <c r="E36" s="5"/>
      <c r="F36" s="5"/>
      <c r="G36" s="11"/>
      <c r="H36" s="11"/>
      <c r="I36" s="11"/>
      <c r="J36" s="5"/>
      <c r="K36" s="5"/>
      <c r="L36" s="5"/>
      <c r="P36" s="2"/>
      <c r="Q36" s="2"/>
      <c r="R36" s="2"/>
    </row>
    <row r="38" spans="1:20">
      <c r="A38" s="1" t="s">
        <v>46</v>
      </c>
      <c r="B38" s="3" t="s">
        <v>4</v>
      </c>
      <c r="C38" s="3" t="s">
        <v>5</v>
      </c>
      <c r="D38" s="3" t="s">
        <v>6</v>
      </c>
      <c r="E38" s="3" t="s">
        <v>7</v>
      </c>
      <c r="F38" s="3" t="s">
        <v>12</v>
      </c>
      <c r="G38" s="3" t="s">
        <v>15</v>
      </c>
      <c r="H38" s="3" t="s">
        <v>47</v>
      </c>
      <c r="I38" s="3"/>
      <c r="J38" s="3" t="s">
        <v>16</v>
      </c>
      <c r="K38" s="3"/>
      <c r="L38" s="3" t="s">
        <v>13</v>
      </c>
      <c r="M38" s="3"/>
      <c r="N38" s="3"/>
      <c r="O38" s="12" t="s">
        <v>48</v>
      </c>
      <c r="P38" s="4" t="s">
        <v>49</v>
      </c>
      <c r="R38" s="4" t="s">
        <v>50</v>
      </c>
      <c r="T38" s="3" t="s">
        <v>51</v>
      </c>
    </row>
    <row r="39" spans="1:20">
      <c r="A39" s="7" t="s">
        <v>57</v>
      </c>
      <c r="B39" s="5">
        <v>47</v>
      </c>
      <c r="C39" s="5">
        <v>31</v>
      </c>
      <c r="D39" s="5">
        <v>20</v>
      </c>
      <c r="E39" s="5">
        <v>20</v>
      </c>
      <c r="F39" s="5">
        <v>3</v>
      </c>
      <c r="G39" s="5"/>
      <c r="H39" s="5"/>
      <c r="J39" s="2">
        <f>IF(B39=0,"",C39/B39)</f>
        <v>0.65957446808510634</v>
      </c>
      <c r="L39" s="16"/>
      <c r="P39" s="2" t="s">
        <v>58</v>
      </c>
      <c r="R39" s="2" t="s">
        <v>71</v>
      </c>
      <c r="T39" t="s">
        <v>72</v>
      </c>
    </row>
    <row r="40" spans="1:20">
      <c r="A40" s="7" t="s">
        <v>78</v>
      </c>
      <c r="J40" s="2" t="str">
        <f>IF(B40=0,"",C40/B40)</f>
        <v/>
      </c>
      <c r="P40" t="s">
        <v>85</v>
      </c>
      <c r="T40" t="s">
        <v>88</v>
      </c>
    </row>
    <row r="41" spans="1:20">
      <c r="A41" s="7" t="s">
        <v>59</v>
      </c>
      <c r="B41" s="5">
        <v>43</v>
      </c>
      <c r="C41" s="5">
        <v>22</v>
      </c>
      <c r="D41" s="5">
        <v>11</v>
      </c>
      <c r="E41" s="5">
        <v>11</v>
      </c>
      <c r="F41" s="5">
        <v>0</v>
      </c>
      <c r="G41" s="5"/>
      <c r="H41" s="5"/>
      <c r="J41" s="2">
        <f>IF(B41=0,"",C41/B41)</f>
        <v>0.51162790697674421</v>
      </c>
      <c r="P41" s="2" t="s">
        <v>73</v>
      </c>
      <c r="R41" s="2"/>
      <c r="T41" t="s">
        <v>88</v>
      </c>
    </row>
    <row r="42" spans="1:20">
      <c r="A42" s="7" t="s">
        <v>60</v>
      </c>
      <c r="B42" s="5">
        <v>39</v>
      </c>
      <c r="C42" s="5">
        <v>24</v>
      </c>
      <c r="D42" s="5">
        <v>14</v>
      </c>
      <c r="E42" s="5">
        <v>14</v>
      </c>
      <c r="F42" s="5">
        <v>0</v>
      </c>
      <c r="G42" s="5"/>
      <c r="H42" s="5"/>
      <c r="J42" s="2">
        <f t="shared" ref="J42:J48" si="18">IF(B42=0,"",C42/B42)</f>
        <v>0.61538461538461542</v>
      </c>
      <c r="P42" s="2" t="s">
        <v>74</v>
      </c>
      <c r="R42" s="2" t="s">
        <v>71</v>
      </c>
      <c r="T42" t="s">
        <v>75</v>
      </c>
    </row>
    <row r="43" spans="1:20">
      <c r="A43" s="7" t="s">
        <v>77</v>
      </c>
      <c r="B43" s="5">
        <v>36</v>
      </c>
      <c r="C43" s="5">
        <v>20</v>
      </c>
      <c r="D43" s="5">
        <v>11</v>
      </c>
      <c r="E43" s="5">
        <v>11</v>
      </c>
      <c r="F43" s="5">
        <v>1</v>
      </c>
      <c r="G43" s="5"/>
      <c r="H43" s="5"/>
      <c r="J43" s="2">
        <f t="shared" si="18"/>
        <v>0.55555555555555558</v>
      </c>
      <c r="L43">
        <v>2</v>
      </c>
      <c r="P43" s="2" t="s">
        <v>87</v>
      </c>
      <c r="R43" s="2" t="s">
        <v>72</v>
      </c>
      <c r="T43" t="s">
        <v>90</v>
      </c>
    </row>
    <row r="44" spans="1:20">
      <c r="A44" s="7" t="s">
        <v>61</v>
      </c>
      <c r="B44" s="5">
        <v>44</v>
      </c>
      <c r="C44" s="5">
        <v>25</v>
      </c>
      <c r="D44" s="5">
        <v>18</v>
      </c>
      <c r="E44" s="5">
        <v>18</v>
      </c>
      <c r="F44" s="5">
        <v>7</v>
      </c>
      <c r="G44" s="5"/>
      <c r="H44" s="5"/>
      <c r="J44" s="2">
        <f t="shared" ref="J44" si="19">IF(B44=0,"",C44/B44)</f>
        <v>0.56818181818181823</v>
      </c>
      <c r="P44" s="2" t="s">
        <v>76</v>
      </c>
      <c r="R44" t="s">
        <v>72</v>
      </c>
      <c r="T44" t="s">
        <v>82</v>
      </c>
    </row>
    <row r="45" spans="1:20">
      <c r="A45" s="7" t="s">
        <v>79</v>
      </c>
      <c r="B45" s="5">
        <v>26</v>
      </c>
      <c r="C45" s="5">
        <v>12</v>
      </c>
      <c r="D45" s="5">
        <v>7</v>
      </c>
      <c r="E45" s="5">
        <v>7</v>
      </c>
      <c r="F45" s="5"/>
      <c r="G45" s="5"/>
      <c r="H45" s="5"/>
      <c r="J45" s="2">
        <f t="shared" si="18"/>
        <v>0.46153846153846156</v>
      </c>
      <c r="P45" s="2" t="s">
        <v>81</v>
      </c>
      <c r="R45" t="s">
        <v>72</v>
      </c>
      <c r="T45" t="s">
        <v>72</v>
      </c>
    </row>
    <row r="46" spans="1:20">
      <c r="A46" s="7" t="s">
        <v>62</v>
      </c>
      <c r="B46" s="5">
        <v>37</v>
      </c>
      <c r="C46" s="5">
        <v>20</v>
      </c>
      <c r="D46" s="5">
        <v>8</v>
      </c>
      <c r="E46" s="5">
        <v>8</v>
      </c>
      <c r="F46" s="5">
        <v>1</v>
      </c>
      <c r="G46" s="5"/>
      <c r="H46" s="5"/>
      <c r="J46" s="2">
        <f t="shared" si="18"/>
        <v>0.54054054054054057</v>
      </c>
      <c r="L46">
        <v>1</v>
      </c>
      <c r="P46" s="2" t="s">
        <v>80</v>
      </c>
      <c r="R46" t="s">
        <v>72</v>
      </c>
      <c r="T46" t="s">
        <v>83</v>
      </c>
    </row>
    <row r="47" spans="1:20">
      <c r="A47" s="7" t="s">
        <v>63</v>
      </c>
      <c r="B47" s="5">
        <v>36</v>
      </c>
      <c r="C47" s="5">
        <v>20</v>
      </c>
      <c r="D47" s="5">
        <v>14</v>
      </c>
      <c r="E47" s="5">
        <v>13</v>
      </c>
      <c r="F47" s="5">
        <v>2</v>
      </c>
      <c r="G47" s="5"/>
      <c r="H47" s="5"/>
      <c r="J47" s="2">
        <f t="shared" si="18"/>
        <v>0.55555555555555558</v>
      </c>
      <c r="P47" s="2" t="s">
        <v>74</v>
      </c>
      <c r="R47" t="s">
        <v>72</v>
      </c>
      <c r="T47" t="s">
        <v>84</v>
      </c>
    </row>
    <row r="48" spans="1:20">
      <c r="A48" s="7" t="s">
        <v>64</v>
      </c>
      <c r="B48" s="5">
        <v>39</v>
      </c>
      <c r="C48" s="5">
        <v>18</v>
      </c>
      <c r="D48" s="5">
        <v>6</v>
      </c>
      <c r="E48" s="5">
        <v>6</v>
      </c>
      <c r="F48" s="5">
        <v>1</v>
      </c>
      <c r="G48" s="5"/>
      <c r="H48" s="5"/>
      <c r="J48" s="2">
        <f t="shared" si="18"/>
        <v>0.46153846153846156</v>
      </c>
      <c r="P48" s="2" t="s">
        <v>86</v>
      </c>
      <c r="R48" s="2"/>
      <c r="T48" t="s">
        <v>88</v>
      </c>
    </row>
    <row r="49" spans="1:18">
      <c r="A49" s="7"/>
      <c r="B49" s="5"/>
      <c r="C49" s="5"/>
      <c r="D49" s="5"/>
      <c r="E49" s="5"/>
      <c r="F49" s="5"/>
      <c r="G49" s="5"/>
      <c r="H49" s="5"/>
      <c r="J49" s="2"/>
      <c r="P49" s="2"/>
      <c r="R49" s="2"/>
    </row>
    <row r="50" spans="1:18">
      <c r="A50" s="1"/>
      <c r="B50" s="5"/>
      <c r="C50" s="5"/>
      <c r="D50" s="5"/>
      <c r="E50" s="5"/>
      <c r="F50" s="5"/>
      <c r="G50" s="5"/>
      <c r="H50" s="5"/>
      <c r="J50" s="2"/>
      <c r="P50" s="2"/>
      <c r="R50" s="2"/>
    </row>
    <row r="51" spans="1:18">
      <c r="A51" s="7"/>
      <c r="B51" s="5"/>
      <c r="C51" s="5"/>
      <c r="D51" s="5"/>
      <c r="E51" s="5"/>
      <c r="F51" s="5"/>
      <c r="G51" s="5"/>
      <c r="H51" s="5"/>
      <c r="J51" s="2"/>
      <c r="L51" s="5"/>
      <c r="P51" s="2"/>
      <c r="R51" s="2"/>
    </row>
    <row r="52" spans="1:18">
      <c r="A52" s="7"/>
      <c r="B52" s="5"/>
      <c r="C52" s="5"/>
      <c r="D52" s="5"/>
      <c r="E52" s="5"/>
      <c r="F52" s="5"/>
      <c r="G52" s="5"/>
      <c r="H52" s="5"/>
      <c r="J52" s="2"/>
      <c r="P52" s="2"/>
      <c r="R52" s="2"/>
    </row>
    <row r="53" spans="1:18">
      <c r="A53" s="7"/>
      <c r="B53" s="5"/>
      <c r="C53" s="5"/>
      <c r="D53" s="5"/>
      <c r="E53" s="5"/>
      <c r="F53" s="5"/>
      <c r="G53" s="5"/>
      <c r="H53" s="5"/>
      <c r="J53" s="2"/>
      <c r="P53" s="2"/>
      <c r="R53" s="2"/>
    </row>
    <row r="54" spans="1:18">
      <c r="A54" s="7"/>
      <c r="B54" s="5"/>
      <c r="C54" s="5"/>
      <c r="D54" s="5"/>
      <c r="E54" s="5"/>
      <c r="F54" s="5"/>
      <c r="G54" s="5"/>
      <c r="H54" s="5"/>
      <c r="J54" s="2"/>
      <c r="P54" s="2"/>
      <c r="R54" s="2"/>
    </row>
    <row r="55" spans="1:18">
      <c r="A55" s="13" t="s">
        <v>53</v>
      </c>
      <c r="B55" s="1">
        <f t="shared" ref="B55:H55" si="20">SUM(B39:B54)</f>
        <v>347</v>
      </c>
      <c r="C55" s="1">
        <f t="shared" si="20"/>
        <v>192</v>
      </c>
      <c r="D55" s="1">
        <f t="shared" si="20"/>
        <v>109</v>
      </c>
      <c r="E55" s="1">
        <f t="shared" si="20"/>
        <v>108</v>
      </c>
      <c r="F55" s="1">
        <f t="shared" si="20"/>
        <v>15</v>
      </c>
      <c r="G55" s="1">
        <f t="shared" si="20"/>
        <v>0</v>
      </c>
      <c r="H55" s="1">
        <f t="shared" si="20"/>
        <v>0</v>
      </c>
      <c r="I55" s="1"/>
      <c r="J55" s="10">
        <f t="shared" ref="J55" si="21">(C55/B55)</f>
        <v>0.55331412103746402</v>
      </c>
      <c r="K55" s="1"/>
      <c r="L55" s="1">
        <f t="shared" ref="L55" si="22">SUM(L39:L54)</f>
        <v>3</v>
      </c>
      <c r="M55" s="1"/>
      <c r="P55" s="21" t="s">
        <v>89</v>
      </c>
      <c r="R55" s="2"/>
    </row>
    <row r="56" spans="1:18">
      <c r="J56" s="2"/>
      <c r="P56" s="2"/>
      <c r="Q56" s="2"/>
      <c r="R56" s="2"/>
    </row>
    <row r="57" spans="1:18">
      <c r="J57" s="2"/>
      <c r="P57" s="2"/>
      <c r="Q57" s="2"/>
      <c r="R57" s="2"/>
    </row>
    <row r="58" spans="1:18">
      <c r="J58" s="2"/>
      <c r="P58" s="2"/>
      <c r="Q58" s="2"/>
      <c r="R58" s="2"/>
    </row>
    <row r="59" spans="1:18">
      <c r="J59" s="2"/>
      <c r="P59" s="2"/>
      <c r="Q59" s="2"/>
      <c r="R59" s="2"/>
    </row>
    <row r="60" spans="1:18">
      <c r="J60" s="2"/>
      <c r="P60" s="2"/>
      <c r="Q60" s="2"/>
      <c r="R60" s="2"/>
    </row>
    <row r="61" spans="1:18">
      <c r="J61" s="2"/>
      <c r="P61" s="2"/>
      <c r="Q61" s="2"/>
      <c r="R61" s="2"/>
    </row>
    <row r="62" spans="1:18">
      <c r="J62" s="2"/>
      <c r="P62" s="2"/>
      <c r="Q62" s="2"/>
      <c r="R62" s="2"/>
    </row>
    <row r="63" spans="1:18">
      <c r="J63" s="2"/>
      <c r="P63" s="2"/>
      <c r="Q63" s="2"/>
      <c r="R63" s="2"/>
    </row>
    <row r="64" spans="1:18">
      <c r="J64" s="2"/>
      <c r="P64" s="2"/>
      <c r="Q64" s="2"/>
      <c r="R64" s="2"/>
    </row>
    <row r="65" spans="10:18">
      <c r="J65" s="2"/>
      <c r="P65" s="2"/>
      <c r="Q65" s="2"/>
      <c r="R65" s="2"/>
    </row>
    <row r="66" spans="10:18">
      <c r="J66" s="10"/>
      <c r="K66" s="1"/>
      <c r="L66" s="1"/>
      <c r="M66" s="1"/>
      <c r="N66" s="1"/>
      <c r="O66" s="1"/>
      <c r="P66" s="10"/>
      <c r="Q66" s="10"/>
      <c r="R66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115" zoomScaleNormal="115" zoomScalePageLayoutView="115" workbookViewId="0">
      <pane ySplit="3" topLeftCell="A4" activePane="bottomLeft" state="frozen"/>
      <selection pane="bottomLeft" activeCell="M27" sqref="M27"/>
    </sheetView>
  </sheetViews>
  <sheetFormatPr baseColWidth="10" defaultColWidth="8.83203125" defaultRowHeight="14" x14ac:dyDescent="0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33203125" bestFit="1" customWidth="1"/>
    <col min="10" max="10" width="5.5" bestFit="1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>
      <c r="G1" s="1" t="s">
        <v>56</v>
      </c>
      <c r="P1" s="2"/>
      <c r="Q1" s="2"/>
      <c r="R1" s="2"/>
    </row>
    <row r="2" spans="1:18">
      <c r="A2" s="1" t="s">
        <v>0</v>
      </c>
      <c r="P2" s="2"/>
      <c r="Q2" s="2"/>
      <c r="R2" s="2"/>
    </row>
    <row r="3" spans="1:18">
      <c r="A3" s="1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4" t="s">
        <v>16</v>
      </c>
      <c r="Q3" s="4" t="s">
        <v>17</v>
      </c>
      <c r="R3" s="4" t="s">
        <v>18</v>
      </c>
    </row>
    <row r="4" spans="1:18">
      <c r="A4" s="19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 t="str">
        <f>IF(D4=0,"",E4/D4)</f>
        <v/>
      </c>
      <c r="Q4" s="6" t="str">
        <f>IF(D4=0,"",(H4+I4*2+J4*3+K4*4)/D4)</f>
        <v/>
      </c>
      <c r="R4" s="6" t="str">
        <f>IF(C4=0,"",(E4+L4)/C4)</f>
        <v/>
      </c>
    </row>
    <row r="5" spans="1:18">
      <c r="A5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5">
        <v>0</v>
      </c>
      <c r="O5" s="5"/>
      <c r="P5" s="6" t="str">
        <f t="shared" ref="P5:P28" si="0">IF(D5=0,"",E5/D5)</f>
        <v/>
      </c>
      <c r="Q5" s="6" t="str">
        <f t="shared" ref="Q5:Q28" si="1">IF(D5=0,"",(H5+I5*2+J5*3+K5*4)/D5)</f>
        <v/>
      </c>
      <c r="R5" s="6" t="str">
        <f t="shared" ref="R5:R28" si="2">IF(C5=0,"",(E5+L5)/C5)</f>
        <v/>
      </c>
    </row>
    <row r="6" spans="1:18">
      <c r="A6" t="s">
        <v>21</v>
      </c>
      <c r="B6" s="17">
        <v>4</v>
      </c>
      <c r="C6" s="17">
        <v>16</v>
      </c>
      <c r="D6" s="17">
        <v>15</v>
      </c>
      <c r="E6" s="17">
        <v>6</v>
      </c>
      <c r="F6" s="17">
        <v>2</v>
      </c>
      <c r="G6" s="17"/>
      <c r="H6" s="17">
        <v>5</v>
      </c>
      <c r="I6" s="18"/>
      <c r="J6" s="17"/>
      <c r="K6" s="17"/>
      <c r="L6" s="17"/>
      <c r="M6" s="17">
        <v>1</v>
      </c>
      <c r="N6" s="5">
        <v>0</v>
      </c>
      <c r="O6" s="5"/>
      <c r="P6" s="6">
        <f t="shared" si="0"/>
        <v>0.4</v>
      </c>
      <c r="Q6" s="6">
        <f t="shared" si="1"/>
        <v>0.33333333333333331</v>
      </c>
      <c r="R6" s="6">
        <f t="shared" si="2"/>
        <v>0.375</v>
      </c>
    </row>
    <row r="7" spans="1:18">
      <c r="A7" t="s">
        <v>22</v>
      </c>
      <c r="B7" s="17">
        <v>4</v>
      </c>
      <c r="C7" s="17">
        <v>13</v>
      </c>
      <c r="D7" s="17">
        <v>12</v>
      </c>
      <c r="E7" s="17">
        <v>3</v>
      </c>
      <c r="F7" s="17">
        <v>2</v>
      </c>
      <c r="G7" s="17">
        <v>1</v>
      </c>
      <c r="H7" s="17">
        <v>3</v>
      </c>
      <c r="I7" s="18"/>
      <c r="J7" s="17"/>
      <c r="K7" s="17"/>
      <c r="L7" s="17">
        <v>1</v>
      </c>
      <c r="M7" s="17"/>
      <c r="N7" s="5">
        <v>0</v>
      </c>
      <c r="O7" s="5"/>
      <c r="P7" s="6">
        <f t="shared" ref="P7" si="3">IF(D7=0,"",E7/D7)</f>
        <v>0.25</v>
      </c>
      <c r="Q7" s="6">
        <f t="shared" ref="Q7" si="4">IF(D7=0,"",(H7+I7*2+J7*3+K7*4)/D7)</f>
        <v>0.25</v>
      </c>
      <c r="R7" s="6">
        <f t="shared" ref="R7" si="5">IF(C7=0,"",(E7+L7)/C7)</f>
        <v>0.30769230769230771</v>
      </c>
    </row>
    <row r="8" spans="1:18">
      <c r="A8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">
        <v>0</v>
      </c>
      <c r="O8" s="5"/>
      <c r="P8" s="6" t="str">
        <f t="shared" si="0"/>
        <v/>
      </c>
      <c r="Q8" s="6" t="str">
        <f t="shared" si="1"/>
        <v/>
      </c>
      <c r="R8" s="6" t="str">
        <f t="shared" si="2"/>
        <v/>
      </c>
    </row>
    <row r="9" spans="1:18">
      <c r="A9" t="s">
        <v>24</v>
      </c>
      <c r="B9" s="17">
        <v>3</v>
      </c>
      <c r="C9" s="17">
        <v>11</v>
      </c>
      <c r="D9" s="17">
        <v>11</v>
      </c>
      <c r="E9" s="17">
        <v>4</v>
      </c>
      <c r="F9" s="17">
        <v>2</v>
      </c>
      <c r="G9" s="17">
        <v>3</v>
      </c>
      <c r="H9" s="17">
        <v>3</v>
      </c>
      <c r="I9" s="17">
        <v>1</v>
      </c>
      <c r="J9" s="17"/>
      <c r="K9" s="17"/>
      <c r="L9" s="17"/>
      <c r="M9" s="17"/>
      <c r="N9" s="5">
        <v>0</v>
      </c>
      <c r="O9" s="5"/>
      <c r="P9" s="6">
        <f t="shared" si="0"/>
        <v>0.36363636363636365</v>
      </c>
      <c r="Q9" s="6">
        <f t="shared" si="1"/>
        <v>0.45454545454545453</v>
      </c>
      <c r="R9" s="6">
        <f t="shared" si="2"/>
        <v>0.36363636363636365</v>
      </c>
    </row>
    <row r="10" spans="1:18">
      <c r="A10" t="s">
        <v>25</v>
      </c>
      <c r="B10" s="17">
        <v>5</v>
      </c>
      <c r="C10" s="17">
        <v>16</v>
      </c>
      <c r="D10" s="17">
        <v>15</v>
      </c>
      <c r="E10" s="17">
        <v>9</v>
      </c>
      <c r="F10" s="17">
        <v>5</v>
      </c>
      <c r="G10" s="17">
        <v>2</v>
      </c>
      <c r="H10" s="17">
        <v>8</v>
      </c>
      <c r="I10" s="17">
        <v>1</v>
      </c>
      <c r="J10" s="17"/>
      <c r="K10" s="17"/>
      <c r="L10" s="17">
        <v>1</v>
      </c>
      <c r="M10" s="17"/>
      <c r="N10" s="5">
        <v>0</v>
      </c>
      <c r="O10" s="5"/>
      <c r="P10" s="6">
        <f t="shared" si="0"/>
        <v>0.6</v>
      </c>
      <c r="Q10" s="6">
        <f t="shared" si="1"/>
        <v>0.66666666666666663</v>
      </c>
      <c r="R10" s="6">
        <f t="shared" si="2"/>
        <v>0.625</v>
      </c>
    </row>
    <row r="11" spans="1:18">
      <c r="A11" t="s">
        <v>26</v>
      </c>
      <c r="B11" s="17">
        <v>5</v>
      </c>
      <c r="C11" s="17">
        <v>16</v>
      </c>
      <c r="D11" s="17">
        <v>16</v>
      </c>
      <c r="E11" s="17">
        <v>11</v>
      </c>
      <c r="F11" s="17">
        <v>3</v>
      </c>
      <c r="G11" s="17">
        <v>9</v>
      </c>
      <c r="H11" s="17">
        <v>6</v>
      </c>
      <c r="I11" s="18">
        <v>3</v>
      </c>
      <c r="J11" s="17">
        <v>1</v>
      </c>
      <c r="K11" s="17">
        <v>1</v>
      </c>
      <c r="L11" s="17"/>
      <c r="M11" s="17"/>
      <c r="N11" s="5">
        <v>0</v>
      </c>
      <c r="O11" s="5"/>
      <c r="P11" s="6">
        <f t="shared" si="0"/>
        <v>0.6875</v>
      </c>
      <c r="Q11" s="6">
        <f t="shared" si="1"/>
        <v>1.1875</v>
      </c>
      <c r="R11" s="6">
        <f t="shared" si="2"/>
        <v>0.6875</v>
      </c>
    </row>
    <row r="12" spans="1:18">
      <c r="A12" t="s">
        <v>27</v>
      </c>
      <c r="B12" s="17">
        <v>5</v>
      </c>
      <c r="C12" s="17">
        <v>16</v>
      </c>
      <c r="D12" s="17">
        <v>16</v>
      </c>
      <c r="E12" s="18">
        <v>12</v>
      </c>
      <c r="F12" s="18">
        <v>9</v>
      </c>
      <c r="G12" s="17">
        <v>7</v>
      </c>
      <c r="H12" s="17">
        <v>7</v>
      </c>
      <c r="I12" s="17">
        <v>2</v>
      </c>
      <c r="J12" s="17">
        <v>1</v>
      </c>
      <c r="K12" s="18">
        <v>2</v>
      </c>
      <c r="L12" s="17"/>
      <c r="M12" s="17"/>
      <c r="N12" s="5">
        <v>0</v>
      </c>
      <c r="O12" s="5"/>
      <c r="P12" s="6">
        <f t="shared" si="0"/>
        <v>0.75</v>
      </c>
      <c r="Q12" s="6">
        <f t="shared" si="1"/>
        <v>1.375</v>
      </c>
      <c r="R12" s="6">
        <f t="shared" si="2"/>
        <v>0.75</v>
      </c>
    </row>
    <row r="13" spans="1:18">
      <c r="A13" t="s">
        <v>68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5">
        <v>0</v>
      </c>
      <c r="O13" s="5"/>
      <c r="P13" s="6" t="str">
        <f t="shared" si="0"/>
        <v/>
      </c>
      <c r="Q13" s="6" t="str">
        <f t="shared" si="1"/>
        <v/>
      </c>
      <c r="R13" s="6" t="str">
        <f t="shared" si="2"/>
        <v/>
      </c>
    </row>
    <row r="14" spans="1:18">
      <c r="A14" s="20" t="s">
        <v>69</v>
      </c>
      <c r="B14" s="17">
        <v>1</v>
      </c>
      <c r="C14" s="17">
        <v>4</v>
      </c>
      <c r="D14" s="17">
        <v>3</v>
      </c>
      <c r="E14" s="17">
        <v>2</v>
      </c>
      <c r="F14" s="17">
        <v>1</v>
      </c>
      <c r="G14" s="17"/>
      <c r="H14" s="17">
        <v>1</v>
      </c>
      <c r="I14" s="17"/>
      <c r="J14" s="17"/>
      <c r="K14" s="17"/>
      <c r="L14" s="17">
        <v>1</v>
      </c>
      <c r="M14" s="17"/>
      <c r="N14" s="5">
        <v>0</v>
      </c>
      <c r="O14" s="5"/>
      <c r="P14" s="6">
        <f t="shared" ref="P14" si="6">IF(D14=0,"",E14/D14)</f>
        <v>0.66666666666666663</v>
      </c>
      <c r="Q14" s="6">
        <f t="shared" ref="Q14" si="7">IF(D14=0,"",(H14+I14*2+J14*3+K14*4)/D14)</f>
        <v>0.33333333333333331</v>
      </c>
      <c r="R14" s="6">
        <f t="shared" ref="R14" si="8">IF(C14=0,"",(E14+L14)/C14)</f>
        <v>0.75</v>
      </c>
    </row>
    <row r="15" spans="1:18">
      <c r="A15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7"/>
      <c r="N15" s="5">
        <v>0</v>
      </c>
      <c r="O15" s="5"/>
      <c r="P15" s="6" t="str">
        <f t="shared" si="0"/>
        <v/>
      </c>
      <c r="Q15" s="6" t="str">
        <f t="shared" si="1"/>
        <v/>
      </c>
      <c r="R15" s="6" t="str">
        <f t="shared" si="2"/>
        <v/>
      </c>
    </row>
    <row r="16" spans="1:18">
      <c r="A16" t="s">
        <v>29</v>
      </c>
      <c r="B16" s="17">
        <v>3</v>
      </c>
      <c r="C16" s="17">
        <v>11</v>
      </c>
      <c r="D16" s="17">
        <v>10</v>
      </c>
      <c r="E16" s="17">
        <v>5</v>
      </c>
      <c r="F16" s="17">
        <v>5</v>
      </c>
      <c r="G16" s="17">
        <v>3</v>
      </c>
      <c r="H16" s="17">
        <v>3</v>
      </c>
      <c r="I16" s="17">
        <v>2</v>
      </c>
      <c r="J16" s="17"/>
      <c r="K16" s="17"/>
      <c r="L16" s="17">
        <v>1</v>
      </c>
      <c r="M16" s="17"/>
      <c r="N16" s="5">
        <v>0</v>
      </c>
      <c r="O16" s="5"/>
      <c r="P16" s="6">
        <f t="shared" si="0"/>
        <v>0.5</v>
      </c>
      <c r="Q16" s="6">
        <f t="shared" si="1"/>
        <v>0.7</v>
      </c>
      <c r="R16" s="6">
        <f t="shared" si="2"/>
        <v>0.54545454545454541</v>
      </c>
    </row>
    <row r="17" spans="1:19">
      <c r="A17" t="s">
        <v>30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>
        <v>0</v>
      </c>
      <c r="O17" s="5"/>
      <c r="P17" s="6" t="str">
        <f t="shared" si="0"/>
        <v/>
      </c>
      <c r="Q17" s="6" t="str">
        <f t="shared" si="1"/>
        <v/>
      </c>
      <c r="R17" s="6" t="str">
        <f t="shared" si="2"/>
        <v/>
      </c>
    </row>
    <row r="18" spans="1:19">
      <c r="A18" t="s">
        <v>31</v>
      </c>
      <c r="B18" s="17"/>
      <c r="C18" s="17"/>
      <c r="D18" s="17"/>
      <c r="E18" s="17"/>
      <c r="F18" s="17"/>
      <c r="G18" s="18"/>
      <c r="H18" s="17"/>
      <c r="I18" s="18"/>
      <c r="J18" s="17"/>
      <c r="K18" s="17"/>
      <c r="L18" s="17"/>
      <c r="M18" s="17"/>
      <c r="N18" s="5">
        <v>0</v>
      </c>
      <c r="O18" s="5"/>
      <c r="P18" s="6" t="str">
        <f t="shared" si="0"/>
        <v/>
      </c>
      <c r="Q18" s="6" t="str">
        <f t="shared" si="1"/>
        <v/>
      </c>
      <c r="R18" s="6" t="str">
        <f t="shared" si="2"/>
        <v/>
      </c>
    </row>
    <row r="19" spans="1:19">
      <c r="A19" t="s">
        <v>32</v>
      </c>
      <c r="B19" s="17">
        <v>2</v>
      </c>
      <c r="C19" s="17">
        <v>6</v>
      </c>
      <c r="D19" s="17">
        <v>5</v>
      </c>
      <c r="E19" s="17">
        <v>4</v>
      </c>
      <c r="F19" s="17">
        <v>2</v>
      </c>
      <c r="G19" s="17">
        <v>3</v>
      </c>
      <c r="H19" s="17">
        <v>4</v>
      </c>
      <c r="I19" s="17"/>
      <c r="J19" s="17"/>
      <c r="K19" s="17"/>
      <c r="L19" s="17">
        <v>1</v>
      </c>
      <c r="M19" s="17"/>
      <c r="N19" s="5">
        <v>0</v>
      </c>
      <c r="O19" s="5"/>
      <c r="P19" s="6">
        <f t="shared" si="0"/>
        <v>0.8</v>
      </c>
      <c r="Q19" s="6">
        <f t="shared" si="1"/>
        <v>0.8</v>
      </c>
      <c r="R19" s="6">
        <f t="shared" si="2"/>
        <v>0.83333333333333337</v>
      </c>
    </row>
    <row r="20" spans="1:19">
      <c r="A20" t="s">
        <v>33</v>
      </c>
      <c r="B20" s="17">
        <v>4</v>
      </c>
      <c r="C20" s="17">
        <v>13</v>
      </c>
      <c r="D20" s="17">
        <v>13</v>
      </c>
      <c r="E20" s="17">
        <v>10</v>
      </c>
      <c r="F20" s="17">
        <v>7</v>
      </c>
      <c r="G20" s="18">
        <v>10</v>
      </c>
      <c r="H20" s="17">
        <v>5</v>
      </c>
      <c r="I20" s="18">
        <v>3</v>
      </c>
      <c r="J20" s="17"/>
      <c r="K20" s="18">
        <v>2</v>
      </c>
      <c r="L20" s="17"/>
      <c r="M20" s="17"/>
      <c r="N20" s="5">
        <v>0</v>
      </c>
      <c r="O20" s="5"/>
      <c r="P20" s="6">
        <f t="shared" si="0"/>
        <v>0.76923076923076927</v>
      </c>
      <c r="Q20" s="6">
        <f t="shared" si="1"/>
        <v>1.4615384615384615</v>
      </c>
      <c r="R20" s="6">
        <f t="shared" si="2"/>
        <v>0.76923076923076927</v>
      </c>
    </row>
    <row r="21" spans="1:19">
      <c r="A21" t="s">
        <v>34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5">
        <v>0</v>
      </c>
      <c r="O21" s="5"/>
      <c r="P21" s="6" t="str">
        <f t="shared" ref="P21:P22" si="9">IF(D21=0,"",E21/D21)</f>
        <v/>
      </c>
      <c r="Q21" s="6" t="str">
        <f t="shared" ref="Q21:Q22" si="10">IF(D21=0,"",(H21+I21*2+J21*3+K21*4)/D21)</f>
        <v/>
      </c>
      <c r="R21" s="6" t="str">
        <f t="shared" ref="R21:R22" si="11">IF(C21=0,"",(E21+L21)/C21)</f>
        <v/>
      </c>
    </row>
    <row r="22" spans="1:19">
      <c r="A22" t="s">
        <v>65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5">
        <v>0</v>
      </c>
      <c r="O22" s="5"/>
      <c r="P22" s="6" t="str">
        <f t="shared" si="9"/>
        <v/>
      </c>
      <c r="Q22" s="6" t="str">
        <f t="shared" si="10"/>
        <v/>
      </c>
      <c r="R22" s="6" t="str">
        <f t="shared" si="11"/>
        <v/>
      </c>
    </row>
    <row r="23" spans="1:19">
      <c r="A23" t="s">
        <v>66</v>
      </c>
      <c r="B23" s="17">
        <v>2</v>
      </c>
      <c r="C23" s="17">
        <v>6</v>
      </c>
      <c r="D23" s="17">
        <v>6</v>
      </c>
      <c r="E23" s="17">
        <v>3</v>
      </c>
      <c r="F23" s="17">
        <v>2</v>
      </c>
      <c r="G23" s="17"/>
      <c r="H23" s="17">
        <v>3</v>
      </c>
      <c r="I23" s="17"/>
      <c r="J23" s="17"/>
      <c r="K23" s="17"/>
      <c r="L23" s="17"/>
      <c r="M23" s="17"/>
      <c r="N23" s="5">
        <v>0</v>
      </c>
      <c r="O23" s="5"/>
      <c r="P23" s="6">
        <f t="shared" si="0"/>
        <v>0.5</v>
      </c>
      <c r="Q23" s="6">
        <f t="shared" si="1"/>
        <v>0.5</v>
      </c>
      <c r="R23" s="6">
        <f t="shared" si="2"/>
        <v>0.5</v>
      </c>
    </row>
    <row r="24" spans="1:19">
      <c r="A24" t="s">
        <v>35</v>
      </c>
      <c r="B24" s="17">
        <v>5</v>
      </c>
      <c r="C24" s="18">
        <v>19</v>
      </c>
      <c r="D24" s="18">
        <v>19</v>
      </c>
      <c r="E24" s="17">
        <v>9</v>
      </c>
      <c r="F24" s="17">
        <v>6</v>
      </c>
      <c r="G24" s="17">
        <v>3</v>
      </c>
      <c r="H24" s="18">
        <v>9</v>
      </c>
      <c r="I24" s="17">
        <v>2</v>
      </c>
      <c r="J24" s="17"/>
      <c r="K24" s="17"/>
      <c r="L24" s="17"/>
      <c r="M24" s="17"/>
      <c r="N24" s="5">
        <v>0</v>
      </c>
      <c r="O24" s="5"/>
      <c r="P24" s="6">
        <f t="shared" si="0"/>
        <v>0.47368421052631576</v>
      </c>
      <c r="Q24" s="6">
        <f t="shared" si="1"/>
        <v>0.68421052631578949</v>
      </c>
      <c r="R24" s="6">
        <f t="shared" si="2"/>
        <v>0.47368421052631576</v>
      </c>
    </row>
    <row r="25" spans="1:19">
      <c r="A25" t="s">
        <v>36</v>
      </c>
      <c r="B25" s="17">
        <v>5</v>
      </c>
      <c r="C25" s="18">
        <v>19</v>
      </c>
      <c r="D25" s="18">
        <v>19</v>
      </c>
      <c r="E25" s="18">
        <v>12</v>
      </c>
      <c r="F25" s="17">
        <v>6</v>
      </c>
      <c r="G25" s="17">
        <v>8</v>
      </c>
      <c r="H25" s="17">
        <v>8</v>
      </c>
      <c r="I25" s="17">
        <v>2</v>
      </c>
      <c r="J25" s="17">
        <v>1</v>
      </c>
      <c r="K25" s="17">
        <v>1</v>
      </c>
      <c r="L25" s="17"/>
      <c r="M25" s="17"/>
      <c r="N25" s="5">
        <v>0</v>
      </c>
      <c r="O25" s="5"/>
      <c r="P25" s="6">
        <f t="shared" ref="P25" si="12">IF(D25=0,"",E25/D25)</f>
        <v>0.63157894736842102</v>
      </c>
      <c r="Q25" s="6">
        <f t="shared" ref="Q25" si="13">IF(D25=0,"",(H25+I25*2+J25*3+K25*4)/D25)</f>
        <v>1</v>
      </c>
      <c r="R25" s="6">
        <f t="shared" ref="R25" si="14">IF(C25=0,"",(E25+L25)/C25)</f>
        <v>0.63157894736842102</v>
      </c>
    </row>
    <row r="26" spans="1:19">
      <c r="A26" t="s">
        <v>67</v>
      </c>
      <c r="B26" s="17">
        <v>2</v>
      </c>
      <c r="C26" s="17">
        <v>6</v>
      </c>
      <c r="D26" s="17">
        <v>5</v>
      </c>
      <c r="E26" s="17">
        <v>2</v>
      </c>
      <c r="F26" s="17"/>
      <c r="G26" s="17">
        <v>2</v>
      </c>
      <c r="H26" s="17">
        <v>2</v>
      </c>
      <c r="I26" s="18"/>
      <c r="J26" s="17"/>
      <c r="K26" s="17"/>
      <c r="L26" s="17">
        <v>1</v>
      </c>
      <c r="M26" s="17"/>
      <c r="N26" s="5">
        <v>0</v>
      </c>
      <c r="O26" s="5"/>
      <c r="P26" s="6">
        <f t="shared" si="0"/>
        <v>0.4</v>
      </c>
      <c r="Q26" s="6">
        <f t="shared" si="1"/>
        <v>0.4</v>
      </c>
      <c r="R26" s="6">
        <f t="shared" si="2"/>
        <v>0.5</v>
      </c>
    </row>
    <row r="27" spans="1:19">
      <c r="A27" t="s">
        <v>37</v>
      </c>
      <c r="B27" s="17">
        <v>5</v>
      </c>
      <c r="C27" s="17">
        <v>18</v>
      </c>
      <c r="D27" s="17">
        <v>16</v>
      </c>
      <c r="E27" s="17">
        <v>10</v>
      </c>
      <c r="F27" s="17">
        <v>3</v>
      </c>
      <c r="G27" s="17">
        <v>8</v>
      </c>
      <c r="H27" s="17">
        <v>7</v>
      </c>
      <c r="I27" s="18">
        <v>3</v>
      </c>
      <c r="J27" s="17"/>
      <c r="K27" s="17"/>
      <c r="L27" s="17"/>
      <c r="M27" s="18">
        <v>2</v>
      </c>
      <c r="N27" s="5">
        <v>0</v>
      </c>
      <c r="O27" s="5"/>
      <c r="P27" s="6">
        <f t="shared" si="0"/>
        <v>0.625</v>
      </c>
      <c r="Q27" s="6">
        <f t="shared" si="1"/>
        <v>0.8125</v>
      </c>
      <c r="R27" s="6">
        <f t="shared" si="2"/>
        <v>0.55555555555555558</v>
      </c>
    </row>
    <row r="28" spans="1:19">
      <c r="A28" t="s">
        <v>38</v>
      </c>
      <c r="B28" s="17">
        <v>1</v>
      </c>
      <c r="C28" s="17">
        <v>3</v>
      </c>
      <c r="D28" s="17">
        <v>3</v>
      </c>
      <c r="E28" s="17">
        <v>1</v>
      </c>
      <c r="F28" s="17">
        <v>1</v>
      </c>
      <c r="G28" s="17"/>
      <c r="H28" s="17">
        <v>1</v>
      </c>
      <c r="I28" s="17"/>
      <c r="J28" s="17"/>
      <c r="K28" s="17"/>
      <c r="L28" s="17"/>
      <c r="M28" s="17"/>
      <c r="N28" s="5">
        <v>0</v>
      </c>
      <c r="O28" s="5"/>
      <c r="P28" s="6">
        <f t="shared" si="0"/>
        <v>0.33333333333333331</v>
      </c>
      <c r="Q28" s="6">
        <f t="shared" si="1"/>
        <v>0.33333333333333331</v>
      </c>
      <c r="R28" s="6">
        <f t="shared" si="2"/>
        <v>0.33333333333333331</v>
      </c>
    </row>
    <row r="29" spans="1:19">
      <c r="A29" t="s">
        <v>39</v>
      </c>
      <c r="B29" s="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/>
      <c r="Q29" s="2"/>
      <c r="R29" s="9"/>
    </row>
    <row r="30" spans="1:19">
      <c r="A30" t="s">
        <v>70</v>
      </c>
      <c r="B30" s="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/>
      <c r="Q30" s="2"/>
      <c r="R30" s="9"/>
    </row>
    <row r="31" spans="1:19">
      <c r="A31" s="8"/>
      <c r="M31" s="1"/>
      <c r="N31" s="1"/>
      <c r="O31" s="1"/>
      <c r="P31" s="10"/>
      <c r="Q31" s="10"/>
      <c r="R31" s="10"/>
      <c r="S31" s="1"/>
    </row>
    <row r="32" spans="1:19">
      <c r="A32" s="1" t="s">
        <v>40</v>
      </c>
      <c r="B32" s="3" t="s">
        <v>2</v>
      </c>
      <c r="C32" s="3" t="s">
        <v>41</v>
      </c>
      <c r="D32" s="3" t="s">
        <v>6</v>
      </c>
      <c r="E32" s="3" t="s">
        <v>12</v>
      </c>
      <c r="F32" s="3" t="s">
        <v>15</v>
      </c>
      <c r="G32" s="3"/>
      <c r="H32" s="5"/>
      <c r="I32" s="3"/>
      <c r="J32" s="3" t="s">
        <v>42</v>
      </c>
      <c r="K32" s="3" t="s">
        <v>43</v>
      </c>
      <c r="L32" s="3" t="s">
        <v>44</v>
      </c>
      <c r="P32" s="15"/>
      <c r="Q32" s="2"/>
      <c r="R32" s="2"/>
    </row>
    <row r="33" spans="1:20">
      <c r="A33" t="s">
        <v>27</v>
      </c>
      <c r="B33" s="5"/>
      <c r="C33" s="5">
        <v>3</v>
      </c>
      <c r="D33" s="5">
        <v>13</v>
      </c>
      <c r="E33" s="5"/>
      <c r="F33" s="5"/>
      <c r="G33" s="11"/>
      <c r="H33" s="11"/>
      <c r="I33" s="11"/>
      <c r="J33" s="5"/>
      <c r="K33" s="5"/>
      <c r="L33" s="5"/>
      <c r="P33" s="15" t="s">
        <v>45</v>
      </c>
      <c r="Q33" s="2"/>
      <c r="R33" s="2"/>
    </row>
    <row r="34" spans="1:20">
      <c r="A34" t="s">
        <v>37</v>
      </c>
      <c r="B34" s="5">
        <v>1</v>
      </c>
      <c r="C34" s="5">
        <v>10</v>
      </c>
      <c r="D34" s="5">
        <v>27</v>
      </c>
      <c r="E34" s="5"/>
      <c r="F34" s="5"/>
      <c r="G34" s="11"/>
      <c r="H34" s="11"/>
      <c r="I34" s="11"/>
      <c r="J34" s="5">
        <v>0</v>
      </c>
      <c r="K34" s="5">
        <v>1</v>
      </c>
      <c r="L34" s="5"/>
      <c r="P34" s="2"/>
      <c r="Q34" s="2"/>
      <c r="R34" s="2"/>
    </row>
    <row r="35" spans="1:20">
      <c r="A35" t="s">
        <v>29</v>
      </c>
      <c r="B35" s="5">
        <v>4</v>
      </c>
      <c r="C35" s="5">
        <v>22</v>
      </c>
      <c r="D35" s="5">
        <v>19</v>
      </c>
      <c r="E35" s="5">
        <v>3</v>
      </c>
      <c r="F35" s="5"/>
      <c r="G35" s="11"/>
      <c r="H35" s="11"/>
      <c r="I35" s="11"/>
      <c r="J35" s="5">
        <v>3</v>
      </c>
      <c r="K35" s="5">
        <v>1</v>
      </c>
      <c r="L35" s="5"/>
      <c r="P35" s="2"/>
      <c r="Q35" s="2"/>
      <c r="R35" s="2"/>
    </row>
    <row r="38" spans="1:20">
      <c r="A38" s="1" t="s">
        <v>46</v>
      </c>
      <c r="B38" s="3" t="s">
        <v>4</v>
      </c>
      <c r="C38" s="3" t="s">
        <v>5</v>
      </c>
      <c r="D38" s="3" t="s">
        <v>6</v>
      </c>
      <c r="E38" s="3" t="s">
        <v>7</v>
      </c>
      <c r="F38" s="3" t="s">
        <v>12</v>
      </c>
      <c r="G38" s="3" t="s">
        <v>15</v>
      </c>
      <c r="H38" s="3" t="s">
        <v>47</v>
      </c>
      <c r="I38" s="3"/>
      <c r="J38" s="3" t="s">
        <v>16</v>
      </c>
      <c r="K38" s="3"/>
      <c r="L38" s="3" t="s">
        <v>13</v>
      </c>
      <c r="M38" s="3"/>
      <c r="N38" s="3"/>
      <c r="O38" s="12" t="s">
        <v>48</v>
      </c>
      <c r="P38" s="4" t="s">
        <v>49</v>
      </c>
      <c r="R38" s="4" t="s">
        <v>50</v>
      </c>
      <c r="T38" s="3" t="s">
        <v>51</v>
      </c>
    </row>
    <row r="39" spans="1:20">
      <c r="A39" s="7" t="s">
        <v>91</v>
      </c>
      <c r="B39" s="5">
        <v>40</v>
      </c>
      <c r="C39" s="5">
        <v>22</v>
      </c>
      <c r="D39" s="5">
        <v>15</v>
      </c>
      <c r="E39" s="5">
        <v>15</v>
      </c>
      <c r="F39" s="5">
        <v>2</v>
      </c>
      <c r="G39" s="5"/>
      <c r="H39" s="5"/>
      <c r="J39" s="2">
        <f>IF(B39=0,"",C39/B39)</f>
        <v>0.55000000000000004</v>
      </c>
      <c r="P39" s="2" t="s">
        <v>92</v>
      </c>
      <c r="R39" s="2" t="s">
        <v>88</v>
      </c>
      <c r="T39" t="s">
        <v>88</v>
      </c>
    </row>
    <row r="40" spans="1:20">
      <c r="A40" s="7" t="s">
        <v>93</v>
      </c>
      <c r="B40" s="5">
        <v>34</v>
      </c>
      <c r="C40" s="5">
        <v>23</v>
      </c>
      <c r="D40" s="5">
        <v>15</v>
      </c>
      <c r="E40" s="5">
        <v>15</v>
      </c>
      <c r="F40" s="5"/>
      <c r="G40" s="5"/>
      <c r="H40" s="5"/>
      <c r="J40" s="2">
        <f>IF(B40=0,"",C40/B40)</f>
        <v>0.67647058823529416</v>
      </c>
      <c r="P40" s="2" t="s">
        <v>94</v>
      </c>
      <c r="R40" s="2" t="s">
        <v>95</v>
      </c>
      <c r="T40" t="s">
        <v>96</v>
      </c>
    </row>
    <row r="41" spans="1:20">
      <c r="A41" s="7" t="s">
        <v>97</v>
      </c>
      <c r="B41" s="5">
        <v>33</v>
      </c>
      <c r="C41" s="5">
        <v>17</v>
      </c>
      <c r="D41" s="5">
        <v>8</v>
      </c>
      <c r="E41" s="5">
        <v>8</v>
      </c>
      <c r="F41" s="5">
        <v>3</v>
      </c>
      <c r="G41" s="5"/>
      <c r="H41" s="5"/>
      <c r="J41" s="2">
        <f>IF(B41=0,"",C41/B41)</f>
        <v>0.51515151515151514</v>
      </c>
      <c r="L41">
        <v>1</v>
      </c>
      <c r="P41" s="2" t="s">
        <v>98</v>
      </c>
      <c r="R41" s="2" t="s">
        <v>95</v>
      </c>
      <c r="T41" t="s">
        <v>99</v>
      </c>
    </row>
    <row r="42" spans="1:20">
      <c r="A42" s="7" t="s">
        <v>100</v>
      </c>
      <c r="B42" s="5">
        <v>45</v>
      </c>
      <c r="C42" s="5">
        <v>25</v>
      </c>
      <c r="D42" s="5">
        <v>15</v>
      </c>
      <c r="E42" s="5">
        <v>15</v>
      </c>
      <c r="F42" s="5">
        <v>1</v>
      </c>
      <c r="G42" s="5"/>
      <c r="H42" s="5"/>
      <c r="J42" s="2">
        <f t="shared" ref="J42:J43" si="15">IF(B42=0,"",C42/B42)</f>
        <v>0.55555555555555558</v>
      </c>
      <c r="L42">
        <v>2</v>
      </c>
      <c r="P42" s="2" t="s">
        <v>101</v>
      </c>
      <c r="R42" s="2" t="s">
        <v>95</v>
      </c>
      <c r="T42" t="s">
        <v>102</v>
      </c>
    </row>
    <row r="43" spans="1:20">
      <c r="A43" s="7" t="s">
        <v>103</v>
      </c>
      <c r="B43" s="5">
        <v>35</v>
      </c>
      <c r="C43" s="5">
        <v>17</v>
      </c>
      <c r="D43" s="5">
        <v>6</v>
      </c>
      <c r="E43" s="5">
        <v>6</v>
      </c>
      <c r="F43" s="5">
        <v>1</v>
      </c>
      <c r="G43" s="5"/>
      <c r="H43" s="5"/>
      <c r="J43" s="2">
        <f t="shared" si="15"/>
        <v>0.48571428571428571</v>
      </c>
      <c r="P43" s="2" t="s">
        <v>104</v>
      </c>
      <c r="R43" s="2" t="s">
        <v>88</v>
      </c>
      <c r="T43" t="s">
        <v>88</v>
      </c>
    </row>
    <row r="44" spans="1:20">
      <c r="A44" s="7"/>
      <c r="B44" s="5"/>
      <c r="C44" s="5"/>
      <c r="D44" s="5"/>
      <c r="E44" s="5"/>
      <c r="F44" s="5"/>
      <c r="G44" s="5"/>
      <c r="H44" s="5"/>
      <c r="J44" s="2" t="str">
        <f t="shared" ref="J44:J45" si="16">IF(B44=0, "",C44/B44)</f>
        <v/>
      </c>
      <c r="P44" s="2"/>
      <c r="R44" s="2"/>
    </row>
    <row r="45" spans="1:20">
      <c r="A45" s="13" t="s">
        <v>53</v>
      </c>
      <c r="B45" s="1">
        <f t="shared" ref="B45:H45" si="17">SUM(B38:B44)</f>
        <v>187</v>
      </c>
      <c r="C45" s="1">
        <f t="shared" si="17"/>
        <v>104</v>
      </c>
      <c r="D45" s="1">
        <f t="shared" si="17"/>
        <v>59</v>
      </c>
      <c r="E45" s="1">
        <f t="shared" si="17"/>
        <v>59</v>
      </c>
      <c r="F45" s="1">
        <f t="shared" si="17"/>
        <v>7</v>
      </c>
      <c r="G45" s="1">
        <f t="shared" si="17"/>
        <v>0</v>
      </c>
      <c r="H45" s="1">
        <f t="shared" si="17"/>
        <v>0</v>
      </c>
      <c r="I45" s="1"/>
      <c r="J45" s="2">
        <f t="shared" si="16"/>
        <v>0.55614973262032086</v>
      </c>
      <c r="K45" s="1"/>
      <c r="L45" s="1">
        <f>SUM(L38:L44)</f>
        <v>3</v>
      </c>
      <c r="M45" s="1"/>
      <c r="P45" s="10" t="s">
        <v>105</v>
      </c>
      <c r="R45" s="2"/>
    </row>
    <row r="46" spans="1:20">
      <c r="J46" s="2"/>
      <c r="P46" s="2"/>
      <c r="R46" s="2"/>
    </row>
    <row r="47" spans="1:20">
      <c r="J47" s="2"/>
      <c r="P47" s="2"/>
      <c r="R47" s="2"/>
    </row>
    <row r="48" spans="1:20">
      <c r="A48" s="7"/>
      <c r="J48" s="2"/>
      <c r="P48" s="2"/>
      <c r="R48" s="2"/>
    </row>
    <row r="49" spans="1:18">
      <c r="A49" s="7"/>
      <c r="J49" s="2"/>
      <c r="P49" s="2"/>
      <c r="R49" s="2"/>
    </row>
    <row r="50" spans="1:18">
      <c r="A50" s="7"/>
      <c r="J50" s="2"/>
      <c r="P50" s="2"/>
      <c r="R50" s="2"/>
    </row>
    <row r="51" spans="1:18">
      <c r="A51" s="1"/>
      <c r="J51" s="2"/>
      <c r="P51" s="2"/>
      <c r="R51" s="2"/>
    </row>
    <row r="52" spans="1:18">
      <c r="A52" s="7"/>
      <c r="J52" s="2"/>
      <c r="P52" s="2"/>
      <c r="R52" s="2"/>
    </row>
    <row r="53" spans="1:18">
      <c r="A53" s="7"/>
      <c r="J53" s="2"/>
      <c r="P53" s="2"/>
      <c r="R53" s="2"/>
    </row>
    <row r="54" spans="1:18">
      <c r="A54" s="7"/>
      <c r="J54" s="2"/>
      <c r="P54" s="2"/>
      <c r="R54" s="2"/>
    </row>
    <row r="55" spans="1:18">
      <c r="A55" s="7"/>
      <c r="J55" s="2"/>
      <c r="P55" s="2"/>
      <c r="R55" s="2"/>
    </row>
    <row r="56" spans="1:18">
      <c r="A56" s="7"/>
      <c r="B56" s="1"/>
      <c r="C56" s="1"/>
      <c r="D56" s="1"/>
      <c r="E56" s="1"/>
      <c r="F56" s="1"/>
      <c r="G56" s="1"/>
      <c r="H56" s="1"/>
      <c r="I56" s="1"/>
      <c r="J56" s="10"/>
      <c r="K56" s="1"/>
      <c r="L56" s="1"/>
      <c r="M56" s="1"/>
      <c r="N56" s="1"/>
      <c r="O56" s="1"/>
      <c r="P56" s="10"/>
      <c r="Q56" s="10"/>
      <c r="R56" s="2"/>
    </row>
    <row r="57" spans="1:18">
      <c r="A57" s="13"/>
      <c r="B57" s="8"/>
      <c r="C57" s="8"/>
      <c r="D57" s="8"/>
      <c r="E57" s="8"/>
      <c r="F57" s="8"/>
      <c r="G57" s="8"/>
      <c r="H57" s="8"/>
      <c r="I57" s="8"/>
      <c r="J57" s="14"/>
      <c r="K57" s="8"/>
      <c r="L57" s="8"/>
      <c r="P57" s="2"/>
      <c r="Q57" s="2"/>
      <c r="R57" s="2"/>
    </row>
    <row r="58" spans="1:18">
      <c r="J58" s="2"/>
      <c r="P58" s="2"/>
      <c r="Q58" s="2"/>
      <c r="R58" s="2"/>
    </row>
    <row r="59" spans="1:18">
      <c r="J59" s="2"/>
      <c r="P59" s="2"/>
      <c r="Q59" s="2"/>
      <c r="R59" s="2"/>
    </row>
    <row r="60" spans="1:18">
      <c r="A60" s="1"/>
      <c r="J60" s="2"/>
      <c r="P60" s="2"/>
      <c r="Q60" s="2"/>
      <c r="R60" s="2"/>
    </row>
    <row r="61" spans="1:18">
      <c r="J61" s="2"/>
      <c r="P61" s="2"/>
      <c r="Q61" s="2"/>
      <c r="R61" s="2"/>
    </row>
    <row r="62" spans="1:18">
      <c r="J62" s="2"/>
      <c r="P62" s="2"/>
      <c r="Q62" s="2"/>
      <c r="R62" s="2"/>
    </row>
    <row r="63" spans="1:18">
      <c r="J63" s="2"/>
      <c r="P63" s="2"/>
      <c r="Q63" s="2"/>
      <c r="R63" s="2"/>
    </row>
    <row r="64" spans="1:18">
      <c r="J64" s="2"/>
      <c r="P64" s="2"/>
      <c r="Q64" s="2"/>
      <c r="R64" s="2"/>
    </row>
    <row r="65" spans="10:18">
      <c r="J65" s="2"/>
      <c r="P65" s="2"/>
      <c r="Q65" s="2"/>
      <c r="R65" s="2"/>
    </row>
    <row r="66" spans="10:18">
      <c r="J66" s="2"/>
      <c r="P66" s="2"/>
      <c r="Q66" s="2"/>
      <c r="R66" s="2"/>
    </row>
    <row r="67" spans="10:18">
      <c r="J67" s="2"/>
      <c r="P67" s="2"/>
      <c r="Q67" s="2"/>
      <c r="R67" s="2"/>
    </row>
    <row r="68" spans="10:18">
      <c r="J68" s="2"/>
      <c r="P68" s="2"/>
      <c r="Q68" s="2"/>
      <c r="R68" s="2"/>
    </row>
    <row r="69" spans="10:18">
      <c r="J69" s="2"/>
      <c r="P69" s="2"/>
      <c r="Q69" s="2"/>
      <c r="R69" s="2"/>
    </row>
    <row r="70" spans="10:18">
      <c r="J70" s="2"/>
      <c r="P70" s="2"/>
      <c r="Q70" s="2"/>
      <c r="R70" s="2"/>
    </row>
    <row r="71" spans="10:18">
      <c r="J71" s="10"/>
      <c r="K71" s="1"/>
      <c r="L71" s="1"/>
      <c r="M71" s="1"/>
      <c r="N71" s="1"/>
      <c r="O71" s="1"/>
      <c r="P71" s="10"/>
      <c r="Q71" s="10"/>
      <c r="R71" s="10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Regular Season</vt:lpstr>
      <vt:lpstr>Playoffs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Carroll, Brian</dc:creator>
  <cp:keywords/>
  <dc:description/>
  <cp:lastModifiedBy>Timothy Cura</cp:lastModifiedBy>
  <cp:revision/>
  <dcterms:created xsi:type="dcterms:W3CDTF">2014-05-09T18:24:16Z</dcterms:created>
  <dcterms:modified xsi:type="dcterms:W3CDTF">2017-07-27T01:18:12Z</dcterms:modified>
  <cp:category/>
  <cp:contentStatus/>
</cp:coreProperties>
</file>